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2\4T Y ANUAL DEFINITIVO\"/>
    </mc:Choice>
  </mc:AlternateContent>
  <xr:revisionPtr revIDLastSave="0" documentId="14_{520405FB-E74F-4891-A93F-62608F492920}" xr6:coauthVersionLast="47" xr6:coauthVersionMax="47" xr10:uidLastSave="{00000000-0000-0000-0000-000000000000}"/>
  <bookViews>
    <workbookView xWindow="28680" yWindow="-120" windowWidth="24240" windowHeight="131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E48" i="2"/>
  <c r="D48" i="2"/>
  <c r="C48" i="2"/>
  <c r="B48" i="2"/>
  <c r="M25" i="2"/>
  <c r="L25" i="2"/>
  <c r="K25" i="2"/>
  <c r="J25" i="2"/>
  <c r="I25" i="2"/>
  <c r="H25" i="2"/>
  <c r="C25" i="2"/>
  <c r="B25" i="2"/>
  <c r="E10" i="4"/>
  <c r="E11" i="4"/>
  <c r="E12" i="4"/>
  <c r="E13" i="4"/>
  <c r="E14" i="4"/>
  <c r="E15" i="4"/>
  <c r="L11" i="4"/>
  <c r="K11" i="4"/>
  <c r="J11" i="4"/>
  <c r="M11" i="4"/>
  <c r="C16" i="4"/>
  <c r="D16" i="4"/>
  <c r="F16" i="4"/>
  <c r="G16" i="4"/>
  <c r="H16" i="4"/>
  <c r="I16" i="4"/>
  <c r="K16" i="4"/>
  <c r="I9" i="4"/>
  <c r="J9" i="4"/>
  <c r="L9" i="4"/>
  <c r="K9" i="4"/>
  <c r="P24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M8" i="1"/>
  <c r="N8" i="1"/>
  <c r="L8" i="1"/>
  <c r="K8" i="1"/>
  <c r="K24" i="1"/>
  <c r="K23" i="1"/>
  <c r="P23" i="1" s="1"/>
  <c r="K22" i="1"/>
  <c r="K21" i="1"/>
  <c r="K20" i="1"/>
  <c r="K19" i="1"/>
  <c r="K18" i="1"/>
  <c r="K17" i="1"/>
  <c r="K16" i="1"/>
  <c r="K15" i="1"/>
  <c r="P15" i="1" s="1"/>
  <c r="K14" i="1"/>
  <c r="P14" i="1" s="1"/>
  <c r="K13" i="1"/>
  <c r="K12" i="1"/>
  <c r="K11" i="1"/>
  <c r="K10" i="1"/>
  <c r="K9" i="1"/>
  <c r="C25" i="1"/>
  <c r="D25" i="1"/>
  <c r="E25" i="1"/>
  <c r="G25" i="1"/>
  <c r="H25" i="1"/>
  <c r="I25" i="1"/>
  <c r="J25" i="1"/>
  <c r="F9" i="1"/>
  <c r="P9" i="1" s="1"/>
  <c r="F10" i="1"/>
  <c r="P10" i="1" s="1"/>
  <c r="F11" i="1"/>
  <c r="P11" i="1" s="1"/>
  <c r="F12" i="1"/>
  <c r="P12" i="1" s="1"/>
  <c r="F13" i="1"/>
  <c r="F14" i="1"/>
  <c r="F15" i="1"/>
  <c r="F16" i="1"/>
  <c r="F17" i="1"/>
  <c r="P17" i="1" s="1"/>
  <c r="F18" i="1"/>
  <c r="P18" i="1" s="1"/>
  <c r="F19" i="1"/>
  <c r="P19" i="1" s="1"/>
  <c r="F20" i="1"/>
  <c r="P20" i="1" s="1"/>
  <c r="F21" i="1"/>
  <c r="P21" i="1" s="1"/>
  <c r="F22" i="1"/>
  <c r="F23" i="1"/>
  <c r="F24" i="1"/>
  <c r="F8" i="1"/>
  <c r="M10" i="4"/>
  <c r="M12" i="4"/>
  <c r="M13" i="4"/>
  <c r="M14" i="4"/>
  <c r="J10" i="4"/>
  <c r="K10" i="4"/>
  <c r="L10" i="4"/>
  <c r="J12" i="4"/>
  <c r="K12" i="4"/>
  <c r="L12" i="4"/>
  <c r="J13" i="4"/>
  <c r="K13" i="4"/>
  <c r="L13" i="4"/>
  <c r="J14" i="4"/>
  <c r="K14" i="4"/>
  <c r="L14" i="4"/>
  <c r="J15" i="4"/>
  <c r="K15" i="4"/>
  <c r="L15" i="4"/>
  <c r="L16" i="4" s="1"/>
  <c r="B16" i="4"/>
  <c r="I10" i="4"/>
  <c r="I11" i="4"/>
  <c r="I12" i="4"/>
  <c r="I13" i="4"/>
  <c r="I14" i="4"/>
  <c r="I15" i="4"/>
  <c r="E9" i="4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C54" i="2"/>
  <c r="D54" i="2"/>
  <c r="E54" i="2"/>
  <c r="F54" i="2"/>
  <c r="G54" i="2"/>
  <c r="H54" i="2"/>
  <c r="I54" i="2"/>
  <c r="J54" i="2"/>
  <c r="B54" i="2"/>
  <c r="O25" i="2"/>
  <c r="K20" i="2"/>
  <c r="L20" i="2"/>
  <c r="L66" i="2" s="1"/>
  <c r="M20" i="2"/>
  <c r="K21" i="2"/>
  <c r="L21" i="2"/>
  <c r="M21" i="2"/>
  <c r="M67" i="2" s="1"/>
  <c r="K22" i="2"/>
  <c r="L22" i="2"/>
  <c r="L68" i="2" s="1"/>
  <c r="M22" i="2"/>
  <c r="K23" i="2"/>
  <c r="K69" i="2" s="1"/>
  <c r="L23" i="2"/>
  <c r="M23" i="2"/>
  <c r="K24" i="2"/>
  <c r="L24" i="2"/>
  <c r="L70" i="2" s="1"/>
  <c r="M24" i="2"/>
  <c r="K9" i="2"/>
  <c r="L9" i="2"/>
  <c r="M9" i="2"/>
  <c r="K10" i="2"/>
  <c r="L10" i="2"/>
  <c r="M10" i="2"/>
  <c r="K11" i="2"/>
  <c r="K57" i="2" s="1"/>
  <c r="L11" i="2"/>
  <c r="M11" i="2"/>
  <c r="K12" i="2"/>
  <c r="L12" i="2"/>
  <c r="L58" i="2" s="1"/>
  <c r="M12" i="2"/>
  <c r="K13" i="2"/>
  <c r="L13" i="2"/>
  <c r="M13" i="2"/>
  <c r="M59" i="2" s="1"/>
  <c r="K14" i="2"/>
  <c r="L14" i="2"/>
  <c r="M14" i="2"/>
  <c r="K15" i="2"/>
  <c r="K61" i="2" s="1"/>
  <c r="L15" i="2"/>
  <c r="M15" i="2"/>
  <c r="K16" i="2"/>
  <c r="L16" i="2"/>
  <c r="L62" i="2" s="1"/>
  <c r="M16" i="2"/>
  <c r="K17" i="2"/>
  <c r="L17" i="2"/>
  <c r="M17" i="2"/>
  <c r="M63" i="2" s="1"/>
  <c r="K18" i="2"/>
  <c r="L18" i="2"/>
  <c r="M18" i="2"/>
  <c r="K19" i="2"/>
  <c r="K65" i="2" s="1"/>
  <c r="L19" i="2"/>
  <c r="M19" i="2"/>
  <c r="M65" i="2" s="1"/>
  <c r="L8" i="2"/>
  <c r="M8" i="2"/>
  <c r="K8" i="2"/>
  <c r="Q8" i="1"/>
  <c r="P16" i="1" l="1"/>
  <c r="P22" i="1"/>
  <c r="O25" i="1"/>
  <c r="M57" i="2"/>
  <c r="L60" i="2"/>
  <c r="E71" i="2"/>
  <c r="N10" i="2"/>
  <c r="P10" i="2" s="1"/>
  <c r="D71" i="2"/>
  <c r="L61" i="2"/>
  <c r="M15" i="4"/>
  <c r="M16" i="4" s="1"/>
  <c r="E16" i="4"/>
  <c r="J16" i="4"/>
  <c r="P8" i="1"/>
  <c r="K25" i="1"/>
  <c r="L25" i="1"/>
  <c r="P13" i="1"/>
  <c r="P25" i="1" s="1"/>
  <c r="F25" i="1"/>
  <c r="N25" i="1"/>
  <c r="M25" i="1"/>
  <c r="K48" i="2"/>
  <c r="H71" i="2"/>
  <c r="I71" i="2"/>
  <c r="J71" i="2"/>
  <c r="G71" i="2"/>
  <c r="L65" i="2"/>
  <c r="M62" i="2"/>
  <c r="K60" i="2"/>
  <c r="L57" i="2"/>
  <c r="M70" i="2"/>
  <c r="K68" i="2"/>
  <c r="F71" i="2"/>
  <c r="M55" i="2"/>
  <c r="M61" i="2"/>
  <c r="M69" i="2"/>
  <c r="L64" i="2"/>
  <c r="K59" i="2"/>
  <c r="L56" i="2"/>
  <c r="K67" i="2"/>
  <c r="M64" i="2"/>
  <c r="K62" i="2"/>
  <c r="L59" i="2"/>
  <c r="M56" i="2"/>
  <c r="L67" i="2"/>
  <c r="M58" i="2"/>
  <c r="L69" i="2"/>
  <c r="M66" i="2"/>
  <c r="B71" i="2"/>
  <c r="C71" i="2"/>
  <c r="K64" i="2"/>
  <c r="K56" i="2"/>
  <c r="L63" i="2"/>
  <c r="M60" i="2"/>
  <c r="L55" i="2"/>
  <c r="M68" i="2"/>
  <c r="K66" i="2"/>
  <c r="M48" i="2"/>
  <c r="L48" i="2"/>
  <c r="N21" i="2"/>
  <c r="P21" i="2" s="1"/>
  <c r="N13" i="2"/>
  <c r="P13" i="2" s="1"/>
  <c r="N24" i="2"/>
  <c r="P24" i="2" s="1"/>
  <c r="N23" i="2"/>
  <c r="P23" i="2" s="1"/>
  <c r="K54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0" i="2"/>
  <c r="K58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4" i="2"/>
  <c r="L54" i="2"/>
  <c r="K63" i="2"/>
  <c r="K55" i="2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Q20" i="1"/>
  <c r="R20" i="1" s="1"/>
  <c r="Q21" i="1"/>
  <c r="R21" i="1" s="1"/>
  <c r="Q22" i="1"/>
  <c r="R22" i="1" s="1"/>
  <c r="Q23" i="1"/>
  <c r="R23" i="1" s="1"/>
  <c r="Q24" i="1"/>
  <c r="R24" i="1" s="1"/>
  <c r="R8" i="1"/>
  <c r="B21" i="4"/>
  <c r="N10" i="4" l="1"/>
  <c r="N11" i="4"/>
  <c r="N9" i="4"/>
  <c r="R19" i="1"/>
  <c r="R25" i="1" s="1"/>
  <c r="Q25" i="1"/>
  <c r="L71" i="2"/>
  <c r="M71" i="2"/>
  <c r="P8" i="2"/>
  <c r="P25" i="2" s="1"/>
  <c r="N25" i="2"/>
  <c r="K71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<sst xmlns="http://schemas.openxmlformats.org/spreadsheetml/2006/main" count="355" uniqueCount="65">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</sst>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0" xfId="0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6.9499923804070249</c:v>
                </c:pt>
                <c:pt idx="1">
                  <c:v>7.0925089524062468</c:v>
                </c:pt>
                <c:pt idx="2">
                  <c:v>4.9776057517229981</c:v>
                </c:pt>
                <c:pt idx="3">
                  <c:v>16.663067670758185</c:v>
                </c:pt>
                <c:pt idx="4">
                  <c:v>12.038161892141746</c:v>
                </c:pt>
                <c:pt idx="5">
                  <c:v>8.372890971289527</c:v>
                </c:pt>
                <c:pt idx="6">
                  <c:v>3.6285939957739535</c:v>
                </c:pt>
                <c:pt idx="7">
                  <c:v>9.2096601050680906</c:v>
                </c:pt>
                <c:pt idx="8">
                  <c:v>18.32127289934272</c:v>
                </c:pt>
                <c:pt idx="9">
                  <c:v>10.548359514021167</c:v>
                </c:pt>
                <c:pt idx="10">
                  <c:v>2.6559291246342167</c:v>
                </c:pt>
                <c:pt idx="11">
                  <c:v>4.3880003807891859</c:v>
                </c:pt>
                <c:pt idx="12">
                  <c:v>8.0955380241193655</c:v>
                </c:pt>
                <c:pt idx="13">
                  <c:v>6.725700468644197</c:v>
                </c:pt>
                <c:pt idx="14">
                  <c:v>5.8769280844831009</c:v>
                </c:pt>
                <c:pt idx="15">
                  <c:v>4.1228687373737145</c:v>
                </c:pt>
                <c:pt idx="16">
                  <c:v>6.5730785482886525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2.0318914600525519</c:v>
                </c:pt>
                <c:pt idx="1">
                  <c:v>3.4708022533051848</c:v>
                </c:pt>
                <c:pt idx="2">
                  <c:v>4.0816367164128584</c:v>
                </c:pt>
                <c:pt idx="3">
                  <c:v>7.8214399270905774</c:v>
                </c:pt>
                <c:pt idx="4">
                  <c:v>4.5947182794434145</c:v>
                </c:pt>
                <c:pt idx="5">
                  <c:v>3.2466311929490006</c:v>
                </c:pt>
                <c:pt idx="6">
                  <c:v>2.7847349269893136</c:v>
                </c:pt>
                <c:pt idx="7">
                  <c:v>1.9004060534267488</c:v>
                </c:pt>
                <c:pt idx="8">
                  <c:v>4.3426299018077419</c:v>
                </c:pt>
                <c:pt idx="9">
                  <c:v>3.4375473276605293</c:v>
                </c:pt>
                <c:pt idx="10">
                  <c:v>1.8970922318815835</c:v>
                </c:pt>
                <c:pt idx="11">
                  <c:v>2.4171188538245514</c:v>
                </c:pt>
                <c:pt idx="12">
                  <c:v>3.0691874926606384</c:v>
                </c:pt>
                <c:pt idx="13">
                  <c:v>2.2854321980829795</c:v>
                </c:pt>
                <c:pt idx="14">
                  <c:v>3.3151902015032877</c:v>
                </c:pt>
                <c:pt idx="15">
                  <c:v>1.6763312448662357</c:v>
                </c:pt>
                <c:pt idx="16">
                  <c:v>4.6950561059204663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266700</xdr:colOff>
      <xdr:row>6</xdr:row>
      <xdr:rowOff>542925</xdr:rowOff>
    </xdr:from>
    <xdr:to>
      <xdr:col>24</xdr:col>
      <xdr:colOff>447675</xdr:colOff>
      <xdr:row>21</xdr:row>
      <xdr:rowOff>195262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 4T 2021 y 4T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2022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zoomScale="110" zoomScaleNormal="110" workbookViewId="0">
      <selection activeCell="M10" sqref="M10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30" t="s">
        <v>0</v>
      </c>
      <c r="C7" s="31" t="s">
        <v>25</v>
      </c>
      <c r="D7" s="31" t="s">
        <v>26</v>
      </c>
      <c r="E7" s="32"/>
      <c r="F7" s="30" t="s">
        <v>1</v>
      </c>
      <c r="G7" s="31" t="s">
        <v>35</v>
      </c>
      <c r="H7" s="31" t="s">
        <v>29</v>
      </c>
      <c r="I7" s="32"/>
      <c r="J7" s="30" t="s">
        <v>2</v>
      </c>
      <c r="K7" s="31" t="s">
        <v>35</v>
      </c>
      <c r="L7" s="31" t="s">
        <v>29</v>
      </c>
      <c r="M7" s="32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3090</v>
      </c>
      <c r="C9" s="5">
        <v>218</v>
      </c>
      <c r="D9" s="5">
        <v>224</v>
      </c>
      <c r="E9" s="5">
        <f>+B9+C9+D9</f>
        <v>3532</v>
      </c>
      <c r="F9" s="5">
        <v>204</v>
      </c>
      <c r="G9" s="5">
        <v>31</v>
      </c>
      <c r="H9" s="5">
        <v>30</v>
      </c>
      <c r="I9" s="5">
        <f>+F9+G9+H9</f>
        <v>265</v>
      </c>
      <c r="J9" s="5">
        <f>+B9+F9</f>
        <v>3294</v>
      </c>
      <c r="K9" s="5">
        <f>+C9+G9</f>
        <v>249</v>
      </c>
      <c r="L9" s="5">
        <f>+D9+H9</f>
        <v>254</v>
      </c>
      <c r="M9" s="5">
        <v>3797</v>
      </c>
      <c r="N9" s="24">
        <f>+B16/E16</f>
        <v>0.86888150609080839</v>
      </c>
      <c r="O9" s="24"/>
      <c r="P9" s="24"/>
      <c r="Q9" s="24"/>
    </row>
    <row r="10" spans="1:17" ht="33" customHeight="1" thickBot="1" x14ac:dyDescent="0.3">
      <c r="A10" s="9" t="s">
        <v>37</v>
      </c>
      <c r="B10" s="5">
        <v>44</v>
      </c>
      <c r="C10" s="5">
        <v>0</v>
      </c>
      <c r="D10" s="5">
        <v>3</v>
      </c>
      <c r="E10" s="5">
        <f t="shared" ref="E10:E15" si="0">+B10+C10+D10</f>
        <v>47</v>
      </c>
      <c r="F10" s="5">
        <v>0</v>
      </c>
      <c r="G10" s="5">
        <v>0</v>
      </c>
      <c r="H10" s="5">
        <v>0</v>
      </c>
      <c r="I10" s="5">
        <f t="shared" ref="I10:I15" si="1">+F10+G10+H10</f>
        <v>0</v>
      </c>
      <c r="J10" s="5">
        <f t="shared" ref="J10:J15" si="2">+B10+F10</f>
        <v>44</v>
      </c>
      <c r="K10" s="5">
        <f t="shared" ref="K10:K15" si="3">+C10+G10</f>
        <v>0</v>
      </c>
      <c r="L10" s="5">
        <f t="shared" ref="L10:L15" si="4">+D10+H10</f>
        <v>3</v>
      </c>
      <c r="M10" s="5">
        <f t="shared" ref="M10:M15" si="5">+J10+K10+L10</f>
        <v>47</v>
      </c>
      <c r="N10" s="24">
        <f>+C16/E16</f>
        <v>6.2679955703211512E-2</v>
      </c>
      <c r="O10" s="24"/>
      <c r="P10" s="24"/>
      <c r="Q10" s="24"/>
    </row>
    <row r="11" spans="1:17" ht="64.5" customHeight="1" thickBot="1" x14ac:dyDescent="0.3">
      <c r="A11" s="9" t="s">
        <v>38</v>
      </c>
      <c r="B11" s="5">
        <v>1</v>
      </c>
      <c r="C11" s="5">
        <v>2</v>
      </c>
      <c r="D11" s="5">
        <v>11</v>
      </c>
      <c r="E11" s="5">
        <f t="shared" si="0"/>
        <v>14</v>
      </c>
      <c r="F11" s="5">
        <v>0</v>
      </c>
      <c r="G11" s="5">
        <v>0</v>
      </c>
      <c r="H11" s="5">
        <v>0</v>
      </c>
      <c r="I11" s="5">
        <f t="shared" si="1"/>
        <v>0</v>
      </c>
      <c r="J11" s="5">
        <f>+B11+F11</f>
        <v>1</v>
      </c>
      <c r="K11" s="5">
        <f>+C11+G11</f>
        <v>2</v>
      </c>
      <c r="L11" s="5">
        <f>+D11+H11</f>
        <v>11</v>
      </c>
      <c r="M11" s="5">
        <f>+J11+K11+L11</f>
        <v>14</v>
      </c>
      <c r="N11" s="24">
        <f>+D16/E16</f>
        <v>6.843853820598006E-2</v>
      </c>
      <c r="O11" s="24"/>
      <c r="P11" s="24"/>
      <c r="Q11" s="24"/>
    </row>
    <row r="12" spans="1:17" ht="45.75" customHeight="1" thickBot="1" x14ac:dyDescent="0.3">
      <c r="A12" s="9" t="s">
        <v>39</v>
      </c>
      <c r="B12" s="5">
        <v>6</v>
      </c>
      <c r="C12" s="5">
        <v>0</v>
      </c>
      <c r="D12" s="5">
        <v>0</v>
      </c>
      <c r="E12" s="5">
        <f t="shared" si="0"/>
        <v>6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6</v>
      </c>
      <c r="K12" s="5">
        <f t="shared" si="3"/>
        <v>0</v>
      </c>
      <c r="L12" s="5">
        <f t="shared" si="4"/>
        <v>0</v>
      </c>
      <c r="M12" s="5">
        <f t="shared" si="5"/>
        <v>6</v>
      </c>
      <c r="N12" s="24"/>
      <c r="O12" s="24"/>
      <c r="P12" s="24"/>
      <c r="Q12" s="24"/>
    </row>
    <row r="13" spans="1:17" ht="46.5" customHeight="1" thickBot="1" x14ac:dyDescent="0.3">
      <c r="A13" s="9" t="s">
        <v>52</v>
      </c>
      <c r="B13" s="5">
        <v>2</v>
      </c>
      <c r="C13" s="5">
        <v>0</v>
      </c>
      <c r="D13" s="5">
        <v>1</v>
      </c>
      <c r="E13" s="5">
        <f t="shared" si="0"/>
        <v>3</v>
      </c>
      <c r="F13" s="5">
        <v>0</v>
      </c>
      <c r="G13" s="5">
        <v>0</v>
      </c>
      <c r="H13" s="5">
        <v>1</v>
      </c>
      <c r="I13" s="5">
        <f t="shared" si="1"/>
        <v>1</v>
      </c>
      <c r="J13" s="5">
        <f t="shared" si="2"/>
        <v>2</v>
      </c>
      <c r="K13" s="5">
        <f t="shared" si="3"/>
        <v>0</v>
      </c>
      <c r="L13" s="5">
        <f t="shared" si="4"/>
        <v>2</v>
      </c>
      <c r="M13" s="5">
        <f t="shared" si="5"/>
        <v>4</v>
      </c>
      <c r="N13" s="24"/>
      <c r="O13" s="24"/>
      <c r="P13" s="24"/>
      <c r="Q13" s="24"/>
    </row>
    <row r="14" spans="1:17" ht="26.25" thickBot="1" x14ac:dyDescent="0.3">
      <c r="A14" s="9" t="s">
        <v>31</v>
      </c>
      <c r="B14" s="5">
        <v>262</v>
      </c>
      <c r="C14" s="5">
        <v>23</v>
      </c>
      <c r="D14" s="5">
        <v>22</v>
      </c>
      <c r="E14" s="5">
        <f t="shared" si="0"/>
        <v>307</v>
      </c>
      <c r="F14" s="5">
        <v>13</v>
      </c>
      <c r="G14" s="5">
        <v>3</v>
      </c>
      <c r="H14" s="5">
        <v>2</v>
      </c>
      <c r="I14" s="5">
        <f t="shared" si="1"/>
        <v>18</v>
      </c>
      <c r="J14" s="5">
        <f t="shared" si="2"/>
        <v>275</v>
      </c>
      <c r="K14" s="5">
        <f t="shared" si="3"/>
        <v>26</v>
      </c>
      <c r="L14" s="5">
        <f t="shared" si="4"/>
        <v>24</v>
      </c>
      <c r="M14" s="5">
        <f t="shared" si="5"/>
        <v>325</v>
      </c>
      <c r="N14" s="24"/>
      <c r="O14" s="24"/>
      <c r="P14" s="24"/>
      <c r="Q14" s="24"/>
    </row>
    <row r="15" spans="1:17" ht="15.75" thickBot="1" x14ac:dyDescent="0.3">
      <c r="A15" s="9" t="s">
        <v>41</v>
      </c>
      <c r="B15" s="5">
        <v>518</v>
      </c>
      <c r="C15" s="5">
        <v>40</v>
      </c>
      <c r="D15" s="5">
        <v>48</v>
      </c>
      <c r="E15" s="5">
        <f t="shared" si="0"/>
        <v>606</v>
      </c>
      <c r="F15" s="5">
        <v>40</v>
      </c>
      <c r="G15" s="5">
        <v>1</v>
      </c>
      <c r="H15" s="5">
        <v>4</v>
      </c>
      <c r="I15" s="5">
        <f t="shared" si="1"/>
        <v>45</v>
      </c>
      <c r="J15" s="5">
        <f t="shared" si="2"/>
        <v>558</v>
      </c>
      <c r="K15" s="5">
        <f t="shared" si="3"/>
        <v>41</v>
      </c>
      <c r="L15" s="5">
        <f t="shared" si="4"/>
        <v>52</v>
      </c>
      <c r="M15" s="5">
        <f t="shared" si="5"/>
        <v>651</v>
      </c>
      <c r="N15" s="24"/>
      <c r="O15" s="24"/>
      <c r="P15" s="24"/>
      <c r="Q15" s="24"/>
    </row>
    <row r="16" spans="1:17" ht="15.75" thickBot="1" x14ac:dyDescent="0.3">
      <c r="A16" s="3" t="s">
        <v>23</v>
      </c>
      <c r="B16" s="6">
        <f t="shared" ref="B16" si="6">SUM(B9:B15)</f>
        <v>3923</v>
      </c>
      <c r="C16" s="6">
        <f t="shared" ref="C16" si="7">SUM(C9:C15)</f>
        <v>283</v>
      </c>
      <c r="D16" s="6">
        <f t="shared" ref="D16" si="8">SUM(D9:D15)</f>
        <v>309</v>
      </c>
      <c r="E16" s="6">
        <f t="shared" ref="E16" si="9">SUM(E9:E15)</f>
        <v>4515</v>
      </c>
      <c r="F16" s="6">
        <f t="shared" ref="F16" si="10">SUM(F9:F15)</f>
        <v>257</v>
      </c>
      <c r="G16" s="6">
        <f t="shared" ref="G16" si="11">SUM(G9:G15)</f>
        <v>35</v>
      </c>
      <c r="H16" s="6">
        <f t="shared" ref="H16" si="12">SUM(H9:H15)</f>
        <v>37</v>
      </c>
      <c r="I16" s="6">
        <f t="shared" ref="I16" si="13">SUM(I9:I15)</f>
        <v>329</v>
      </c>
      <c r="J16" s="6">
        <f t="shared" ref="J16" si="14">SUM(J9:J15)</f>
        <v>4180</v>
      </c>
      <c r="K16" s="6">
        <f t="shared" ref="K16" si="15">SUM(K9:K15)</f>
        <v>318</v>
      </c>
      <c r="L16" s="6">
        <f t="shared" ref="L16" si="16">SUM(L9:L15)</f>
        <v>346</v>
      </c>
      <c r="M16" s="6">
        <f t="shared" ref="M16" si="17">SUM(M9:M15)</f>
        <v>4844</v>
      </c>
      <c r="N16" s="24"/>
      <c r="O16" s="24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</row>
    <row r="18" spans="1:15" x14ac:dyDescent="0.25">
      <c r="J18" s="25"/>
      <c r="L18" s="24"/>
      <c r="M18" s="24"/>
    </row>
    <row r="19" spans="1:15" ht="15" customHeight="1" x14ac:dyDescent="0.25">
      <c r="B19" s="33" t="s">
        <v>0</v>
      </c>
      <c r="C19" s="34"/>
      <c r="D19" s="34"/>
      <c r="E19" s="33" t="s">
        <v>1</v>
      </c>
      <c r="F19" s="34"/>
      <c r="G19" s="34"/>
      <c r="H19" s="33" t="s">
        <v>2</v>
      </c>
      <c r="I19" s="34"/>
      <c r="J19" s="34"/>
      <c r="L19" s="24"/>
      <c r="M19" s="24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0.8748584371460929</v>
      </c>
      <c r="C21" s="24">
        <f t="shared" ref="C21:D21" si="18">IF($E9=0,"-",(C9/$E9))</f>
        <v>6.1721404303510759E-2</v>
      </c>
      <c r="D21" s="24">
        <f t="shared" si="18"/>
        <v>6.3420158550396372E-2</v>
      </c>
      <c r="E21" s="24">
        <f>IF($I9=0,"-",(F9/$I9))</f>
        <v>0.76981132075471703</v>
      </c>
      <c r="F21" s="24">
        <f t="shared" ref="F21:G21" si="19">IF($I9=0,"-",(G9/$I9))</f>
        <v>0.1169811320754717</v>
      </c>
      <c r="G21" s="24">
        <f t="shared" si="19"/>
        <v>0.11320754716981132</v>
      </c>
      <c r="H21" s="24">
        <f>IF($M9=0,"-",(J9/$M9))</f>
        <v>0.86752699499604946</v>
      </c>
      <c r="I21" s="24">
        <f t="shared" ref="I21:J21" si="20">IF($M9=0,"-",(K9/$M9))</f>
        <v>6.5578087964182255E-2</v>
      </c>
      <c r="J21" s="24">
        <f t="shared" si="20"/>
        <v>6.6894917039768242E-2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21">IF($E10=0,"-",(B10/$E10))</f>
        <v>0.93617021276595747</v>
      </c>
      <c r="C22" s="24">
        <f t="shared" si="21"/>
        <v>0</v>
      </c>
      <c r="D22" s="24">
        <f t="shared" si="21"/>
        <v>6.3829787234042548E-2</v>
      </c>
      <c r="E22" s="24" t="str">
        <f t="shared" ref="E22:G22" si="22">IF($I10=0,"-",(F10/$I10))</f>
        <v>-</v>
      </c>
      <c r="F22" s="24" t="str">
        <f t="shared" si="22"/>
        <v>-</v>
      </c>
      <c r="G22" s="24" t="str">
        <f t="shared" si="22"/>
        <v>-</v>
      </c>
      <c r="H22" s="24">
        <f t="shared" ref="H22:H28" si="23">IF($M10=0,"-",(J10/$M10))</f>
        <v>0.93617021276595747</v>
      </c>
      <c r="I22" s="24">
        <f t="shared" ref="I22:I28" si="24">IF($M10=0,"-",(K10/$M10))</f>
        <v>0</v>
      </c>
      <c r="J22" s="24">
        <f t="shared" ref="J22:J28" si="25">IF($M10=0,"-",(L10/$M10))</f>
        <v>6.3829787234042548E-2</v>
      </c>
    </row>
    <row r="23" spans="1:15" ht="51.75" thickBot="1" x14ac:dyDescent="0.3">
      <c r="A23" s="9" t="s">
        <v>38</v>
      </c>
      <c r="B23" s="24">
        <f t="shared" ref="B23:D24" si="26">IF($E11=0,"-",(B11/$E11))</f>
        <v>7.1428571428571425E-2</v>
      </c>
      <c r="C23" s="24">
        <f t="shared" si="26"/>
        <v>0.14285714285714285</v>
      </c>
      <c r="D23" s="24">
        <f t="shared" si="26"/>
        <v>0.7857142857142857</v>
      </c>
      <c r="E23" s="24" t="str">
        <f t="shared" ref="E23:G23" si="27">IF($I11=0,"-",(F11/$I11))</f>
        <v>-</v>
      </c>
      <c r="F23" s="24" t="str">
        <f t="shared" si="27"/>
        <v>-</v>
      </c>
      <c r="G23" s="24" t="str">
        <f t="shared" si="27"/>
        <v>-</v>
      </c>
      <c r="H23" s="24">
        <f t="shared" si="23"/>
        <v>7.1428571428571425E-2</v>
      </c>
      <c r="I23" s="24">
        <f t="shared" si="24"/>
        <v>0.14285714285714285</v>
      </c>
      <c r="J23" s="24">
        <f t="shared" si="25"/>
        <v>0.7857142857142857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26"/>
        <v>0</v>
      </c>
      <c r="D24" s="24">
        <f t="shared" si="26"/>
        <v>0</v>
      </c>
      <c r="E24" s="24" t="str">
        <f t="shared" ref="E24:G24" si="28">IF($I12=0,"-",(F12/$I12))</f>
        <v>-</v>
      </c>
      <c r="F24" s="24" t="str">
        <f t="shared" si="28"/>
        <v>-</v>
      </c>
      <c r="G24" s="24" t="str">
        <f t="shared" si="28"/>
        <v>-</v>
      </c>
      <c r="H24" s="24">
        <f t="shared" si="23"/>
        <v>1</v>
      </c>
      <c r="I24" s="24">
        <f t="shared" si="24"/>
        <v>0</v>
      </c>
      <c r="J24" s="24">
        <f t="shared" si="25"/>
        <v>0</v>
      </c>
    </row>
    <row r="25" spans="1:15" ht="39" thickBot="1" x14ac:dyDescent="0.3">
      <c r="A25" s="9" t="s">
        <v>52</v>
      </c>
      <c r="B25" s="24">
        <f>IF($E13=0,"-",(B13/$E13))</f>
        <v>0.66666666666666663</v>
      </c>
      <c r="C25" s="24">
        <f t="shared" ref="C25:D25" si="29">IF($E13=0,"-",(C13/$E13))</f>
        <v>0</v>
      </c>
      <c r="D25" s="24">
        <f t="shared" si="29"/>
        <v>0.33333333333333331</v>
      </c>
      <c r="E25" s="24">
        <f t="shared" ref="E25:G25" si="30">IF($I13=0,"-",(F13/$I13))</f>
        <v>0</v>
      </c>
      <c r="F25" s="24">
        <f t="shared" si="30"/>
        <v>0</v>
      </c>
      <c r="G25" s="24">
        <f t="shared" si="30"/>
        <v>1</v>
      </c>
      <c r="H25" s="24">
        <f t="shared" si="23"/>
        <v>0.5</v>
      </c>
      <c r="I25" s="24">
        <f t="shared" si="24"/>
        <v>0</v>
      </c>
      <c r="J25" s="24">
        <f t="shared" si="25"/>
        <v>0.5</v>
      </c>
    </row>
    <row r="26" spans="1:15" ht="26.25" thickBot="1" x14ac:dyDescent="0.3">
      <c r="A26" s="9" t="s">
        <v>40</v>
      </c>
      <c r="B26" s="24">
        <f t="shared" ref="B26:D26" si="31">IF($E14=0,"-",(B14/$E14))</f>
        <v>0.85342019543973946</v>
      </c>
      <c r="C26" s="24">
        <f t="shared" si="31"/>
        <v>7.4918566775244305E-2</v>
      </c>
      <c r="D26" s="24">
        <f t="shared" si="31"/>
        <v>7.1661237785016291E-2</v>
      </c>
      <c r="E26" s="24">
        <f t="shared" ref="E26:G26" si="32">IF($I14=0,"-",(F14/$I14))</f>
        <v>0.72222222222222221</v>
      </c>
      <c r="F26" s="24">
        <f t="shared" si="32"/>
        <v>0.16666666666666666</v>
      </c>
      <c r="G26" s="24">
        <f t="shared" si="32"/>
        <v>0.1111111111111111</v>
      </c>
      <c r="H26" s="24">
        <f t="shared" si="23"/>
        <v>0.84615384615384615</v>
      </c>
      <c r="I26" s="24">
        <f t="shared" si="24"/>
        <v>0.08</v>
      </c>
      <c r="J26" s="24">
        <f t="shared" si="25"/>
        <v>7.3846153846153853E-2</v>
      </c>
    </row>
    <row r="27" spans="1:15" ht="15.75" thickBot="1" x14ac:dyDescent="0.3">
      <c r="A27" s="9" t="s">
        <v>41</v>
      </c>
      <c r="B27" s="24">
        <f t="shared" ref="B27:D28" si="33">IF($E15=0,"-",(B15/$E15))</f>
        <v>0.8547854785478548</v>
      </c>
      <c r="C27" s="24">
        <f t="shared" si="33"/>
        <v>6.6006600660066E-2</v>
      </c>
      <c r="D27" s="24">
        <f t="shared" si="33"/>
        <v>7.9207920792079209E-2</v>
      </c>
      <c r="E27" s="24">
        <f t="shared" ref="E27:G27" si="34">IF($I15=0,"-",(F15/$I15))</f>
        <v>0.88888888888888884</v>
      </c>
      <c r="F27" s="24">
        <f t="shared" si="34"/>
        <v>2.2222222222222223E-2</v>
      </c>
      <c r="G27" s="24">
        <f t="shared" si="34"/>
        <v>8.8888888888888892E-2</v>
      </c>
      <c r="H27" s="24">
        <f t="shared" si="23"/>
        <v>0.8571428571428571</v>
      </c>
      <c r="I27" s="24">
        <f t="shared" si="24"/>
        <v>6.2980030721966201E-2</v>
      </c>
      <c r="J27" s="24">
        <f t="shared" si="25"/>
        <v>7.9877112135176648E-2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0.86888150609080839</v>
      </c>
      <c r="C28" s="7">
        <f t="shared" si="33"/>
        <v>6.2679955703211512E-2</v>
      </c>
      <c r="D28" s="7">
        <f t="shared" si="33"/>
        <v>6.843853820598006E-2</v>
      </c>
      <c r="E28" s="7">
        <f t="shared" ref="E28:G28" si="35">IF($I16=0,"-",(F16/$I16))</f>
        <v>0.78115501519756836</v>
      </c>
      <c r="F28" s="7">
        <f t="shared" si="35"/>
        <v>0.10638297872340426</v>
      </c>
      <c r="G28" s="7">
        <f t="shared" si="35"/>
        <v>0.11246200607902736</v>
      </c>
      <c r="H28" s="7">
        <f t="shared" si="23"/>
        <v>0.8629232039636664</v>
      </c>
      <c r="I28" s="7">
        <f t="shared" si="24"/>
        <v>6.5648224607762179E-2</v>
      </c>
      <c r="J28" s="7">
        <f t="shared" si="25"/>
        <v>7.1428571428571425E-2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3:Q74"/>
  <sheetViews>
    <sheetView workbookViewId="0">
      <selection activeCell="L3" sqref="L3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28515625" hidden="1" customWidth="1"/>
    <col min="15" max="15" width="14" hidden="1" customWidth="1"/>
    <col min="16" max="16" width="0.140625" customWidth="1"/>
  </cols>
  <sheetData>
    <row r="3" spans="1:17" x14ac:dyDescent="0.25">
      <c r="L3" s="38"/>
    </row>
    <row r="5" spans="1:17" x14ac:dyDescent="0.25">
      <c r="A5" s="33" t="s">
        <v>34</v>
      </c>
      <c r="B5" s="30" t="s">
        <v>33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</row>
    <row r="6" spans="1:17" ht="24.75" customHeight="1" x14ac:dyDescent="0.25">
      <c r="A6" s="32"/>
      <c r="B6" s="33" t="s">
        <v>30</v>
      </c>
      <c r="C6" s="34"/>
      <c r="D6" s="34"/>
      <c r="E6" s="33" t="s">
        <v>31</v>
      </c>
      <c r="F6" s="34"/>
      <c r="G6" s="34"/>
      <c r="H6" s="33" t="s">
        <v>32</v>
      </c>
      <c r="I6" s="34"/>
      <c r="J6" s="34"/>
      <c r="K6" s="33" t="s">
        <v>2</v>
      </c>
      <c r="L6" s="34"/>
      <c r="M6" s="34"/>
    </row>
    <row r="7" spans="1:17" ht="51" x14ac:dyDescent="0.25">
      <c r="A7" s="32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7" ht="15.75" thickBot="1" x14ac:dyDescent="0.3">
      <c r="A8" s="2" t="s">
        <v>3</v>
      </c>
      <c r="B8" s="25">
        <v>438</v>
      </c>
      <c r="C8" s="25">
        <v>52</v>
      </c>
      <c r="D8" s="25">
        <v>29</v>
      </c>
      <c r="E8" s="25">
        <v>24</v>
      </c>
      <c r="F8" s="25">
        <v>3</v>
      </c>
      <c r="G8" s="25">
        <v>2</v>
      </c>
      <c r="H8" s="25">
        <v>50</v>
      </c>
      <c r="I8" s="25">
        <v>1</v>
      </c>
      <c r="J8" s="25">
        <v>3</v>
      </c>
      <c r="K8" s="25">
        <f>+B8+E8+H8</f>
        <v>512</v>
      </c>
      <c r="L8" s="25">
        <f t="shared" ref="L8:M8" si="0">+C8+F8+I8</f>
        <v>56</v>
      </c>
      <c r="M8" s="25">
        <f t="shared" si="0"/>
        <v>34</v>
      </c>
      <c r="N8">
        <f>+K8+L8+M8</f>
        <v>602</v>
      </c>
      <c r="O8">
        <v>8661880</v>
      </c>
      <c r="P8" s="28">
        <f t="shared" ref="P8:P24" si="1">+N8/O8*100000</f>
        <v>6.9499923804070249</v>
      </c>
      <c r="Q8" s="25"/>
    </row>
    <row r="9" spans="1:17" ht="15.75" thickBot="1" x14ac:dyDescent="0.3">
      <c r="A9" s="2" t="s">
        <v>4</v>
      </c>
      <c r="B9" s="25">
        <v>52</v>
      </c>
      <c r="C9" s="25">
        <v>11</v>
      </c>
      <c r="D9" s="25">
        <v>5</v>
      </c>
      <c r="E9" s="25">
        <v>2</v>
      </c>
      <c r="F9" s="25">
        <v>3</v>
      </c>
      <c r="G9" s="25">
        <v>2</v>
      </c>
      <c r="H9" s="25">
        <v>16</v>
      </c>
      <c r="I9" s="25">
        <v>0</v>
      </c>
      <c r="J9" s="25">
        <v>3</v>
      </c>
      <c r="K9" s="25">
        <f t="shared" ref="K9:K19" si="2">+B9+E9+H9</f>
        <v>70</v>
      </c>
      <c r="L9" s="25">
        <f t="shared" ref="L9:L20" si="3">+C9+F9+I9</f>
        <v>14</v>
      </c>
      <c r="M9" s="25">
        <f t="shared" ref="M9:M20" si="4">+D9+G9+J9</f>
        <v>10</v>
      </c>
      <c r="N9">
        <f t="shared" ref="N9:N24" si="5">+K9+L9+M9</f>
        <v>94</v>
      </c>
      <c r="O9">
        <v>1325342</v>
      </c>
      <c r="P9" s="28">
        <f t="shared" si="1"/>
        <v>7.0925089524062468</v>
      </c>
      <c r="Q9" s="25"/>
    </row>
    <row r="10" spans="1:17" ht="15.75" thickBot="1" x14ac:dyDescent="0.3">
      <c r="A10" s="2" t="s">
        <v>5</v>
      </c>
      <c r="B10" s="25">
        <v>46</v>
      </c>
      <c r="C10" s="25">
        <v>0</v>
      </c>
      <c r="D10" s="25">
        <v>3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f t="shared" si="2"/>
        <v>47</v>
      </c>
      <c r="L10" s="25">
        <f t="shared" si="3"/>
        <v>0</v>
      </c>
      <c r="M10" s="25">
        <f t="shared" si="4"/>
        <v>3</v>
      </c>
      <c r="N10">
        <f t="shared" si="5"/>
        <v>50</v>
      </c>
      <c r="O10">
        <v>1004499</v>
      </c>
      <c r="P10" s="28">
        <f t="shared" si="1"/>
        <v>4.9776057517229981</v>
      </c>
      <c r="Q10" s="25"/>
    </row>
    <row r="11" spans="1:17" ht="15.75" thickBot="1" x14ac:dyDescent="0.3">
      <c r="A11" s="2" t="s">
        <v>6</v>
      </c>
      <c r="B11" s="25">
        <v>162</v>
      </c>
      <c r="C11" s="25">
        <v>4</v>
      </c>
      <c r="D11" s="25">
        <v>10</v>
      </c>
      <c r="E11" s="25">
        <v>5</v>
      </c>
      <c r="F11" s="25">
        <v>0</v>
      </c>
      <c r="G11" s="25">
        <v>1</v>
      </c>
      <c r="H11" s="25">
        <v>10</v>
      </c>
      <c r="I11" s="25">
        <v>3</v>
      </c>
      <c r="J11" s="25">
        <v>1</v>
      </c>
      <c r="K11" s="25">
        <f t="shared" si="2"/>
        <v>177</v>
      </c>
      <c r="L11" s="25">
        <f t="shared" si="3"/>
        <v>7</v>
      </c>
      <c r="M11" s="25">
        <f t="shared" si="4"/>
        <v>12</v>
      </c>
      <c r="N11">
        <f t="shared" si="5"/>
        <v>196</v>
      </c>
      <c r="O11">
        <v>1176254</v>
      </c>
      <c r="P11" s="28">
        <f t="shared" si="1"/>
        <v>16.663067670758185</v>
      </c>
      <c r="Q11" s="25"/>
    </row>
    <row r="12" spans="1:17" ht="15.75" thickBot="1" x14ac:dyDescent="0.3">
      <c r="A12" s="2" t="s">
        <v>7</v>
      </c>
      <c r="B12" s="25">
        <v>170</v>
      </c>
      <c r="C12" s="25">
        <v>8</v>
      </c>
      <c r="D12" s="25">
        <v>25</v>
      </c>
      <c r="E12" s="25">
        <v>18</v>
      </c>
      <c r="F12" s="25">
        <v>1</v>
      </c>
      <c r="G12" s="25">
        <v>5</v>
      </c>
      <c r="H12" s="25">
        <v>34</v>
      </c>
      <c r="I12" s="25">
        <v>0</v>
      </c>
      <c r="J12" s="25">
        <v>1</v>
      </c>
      <c r="K12" s="25">
        <f t="shared" si="2"/>
        <v>222</v>
      </c>
      <c r="L12" s="25">
        <f t="shared" si="3"/>
        <v>9</v>
      </c>
      <c r="M12" s="25">
        <f t="shared" si="4"/>
        <v>31</v>
      </c>
      <c r="N12">
        <f t="shared" si="5"/>
        <v>262</v>
      </c>
      <c r="O12">
        <v>2176412</v>
      </c>
      <c r="P12" s="28">
        <f t="shared" si="1"/>
        <v>12.038161892141746</v>
      </c>
      <c r="Q12" s="25"/>
    </row>
    <row r="13" spans="1:17" ht="15.75" thickBot="1" x14ac:dyDescent="0.3">
      <c r="A13" s="2" t="s">
        <v>8</v>
      </c>
      <c r="B13" s="25">
        <v>32</v>
      </c>
      <c r="C13" s="25">
        <v>4</v>
      </c>
      <c r="D13" s="25">
        <v>3</v>
      </c>
      <c r="E13" s="25">
        <v>3</v>
      </c>
      <c r="F13" s="25">
        <v>1</v>
      </c>
      <c r="G13" s="25">
        <v>0</v>
      </c>
      <c r="H13" s="25">
        <v>5</v>
      </c>
      <c r="I13" s="25">
        <v>0</v>
      </c>
      <c r="J13" s="25">
        <v>1</v>
      </c>
      <c r="K13" s="25">
        <f t="shared" si="2"/>
        <v>40</v>
      </c>
      <c r="L13" s="25">
        <f t="shared" si="3"/>
        <v>5</v>
      </c>
      <c r="M13" s="25">
        <f t="shared" si="4"/>
        <v>4</v>
      </c>
      <c r="N13">
        <f t="shared" si="5"/>
        <v>49</v>
      </c>
      <c r="O13">
        <v>585222</v>
      </c>
      <c r="P13" s="28">
        <f t="shared" si="1"/>
        <v>8.372890971289527</v>
      </c>
      <c r="Q13" s="25"/>
    </row>
    <row r="14" spans="1:17" ht="15.75" thickBot="1" x14ac:dyDescent="0.3">
      <c r="A14" s="2" t="s">
        <v>9</v>
      </c>
      <c r="B14" s="25">
        <v>69</v>
      </c>
      <c r="C14" s="25">
        <v>8</v>
      </c>
      <c r="D14" s="25">
        <v>3</v>
      </c>
      <c r="E14" s="25">
        <v>1</v>
      </c>
      <c r="F14" s="25">
        <v>0</v>
      </c>
      <c r="G14" s="25">
        <v>0</v>
      </c>
      <c r="H14" s="25">
        <v>5</v>
      </c>
      <c r="I14" s="25">
        <v>0</v>
      </c>
      <c r="J14" s="25">
        <v>0</v>
      </c>
      <c r="K14" s="25">
        <f t="shared" si="2"/>
        <v>75</v>
      </c>
      <c r="L14" s="25">
        <f t="shared" si="3"/>
        <v>8</v>
      </c>
      <c r="M14" s="25">
        <f t="shared" si="4"/>
        <v>3</v>
      </c>
      <c r="N14">
        <f t="shared" si="5"/>
        <v>86</v>
      </c>
      <c r="O14">
        <v>2370064</v>
      </c>
      <c r="P14" s="28">
        <f t="shared" si="1"/>
        <v>3.6285939957739535</v>
      </c>
      <c r="Q14" s="25"/>
    </row>
    <row r="15" spans="1:17" ht="15.75" thickBot="1" x14ac:dyDescent="0.3">
      <c r="A15" s="2" t="s">
        <v>10</v>
      </c>
      <c r="B15" s="25">
        <v>158</v>
      </c>
      <c r="C15" s="25">
        <v>5</v>
      </c>
      <c r="D15" s="25">
        <v>8</v>
      </c>
      <c r="E15" s="25">
        <v>4</v>
      </c>
      <c r="F15" s="25">
        <v>0</v>
      </c>
      <c r="G15" s="25">
        <v>0</v>
      </c>
      <c r="H15" s="25">
        <v>12</v>
      </c>
      <c r="I15" s="25">
        <v>2</v>
      </c>
      <c r="J15" s="25">
        <v>0</v>
      </c>
      <c r="K15" s="25">
        <f t="shared" si="2"/>
        <v>174</v>
      </c>
      <c r="L15" s="25">
        <f t="shared" si="3"/>
        <v>7</v>
      </c>
      <c r="M15" s="25">
        <f t="shared" si="4"/>
        <v>8</v>
      </c>
      <c r="N15">
        <f t="shared" si="5"/>
        <v>189</v>
      </c>
      <c r="O15">
        <v>2052193</v>
      </c>
      <c r="P15" s="28">
        <f t="shared" si="1"/>
        <v>9.2096601050680906</v>
      </c>
      <c r="Q15" s="25"/>
    </row>
    <row r="16" spans="1:17" ht="15.75" thickBot="1" x14ac:dyDescent="0.3">
      <c r="A16" s="2" t="s">
        <v>11</v>
      </c>
      <c r="B16" s="25">
        <v>849</v>
      </c>
      <c r="C16" s="25">
        <v>60</v>
      </c>
      <c r="D16" s="25">
        <v>61</v>
      </c>
      <c r="E16" s="25">
        <v>145</v>
      </c>
      <c r="F16" s="25">
        <v>11</v>
      </c>
      <c r="G16" s="25">
        <v>9</v>
      </c>
      <c r="H16" s="25">
        <v>240</v>
      </c>
      <c r="I16" s="25">
        <v>30</v>
      </c>
      <c r="J16" s="25">
        <v>21</v>
      </c>
      <c r="K16" s="25">
        <f t="shared" si="2"/>
        <v>1234</v>
      </c>
      <c r="L16" s="25">
        <f t="shared" si="3"/>
        <v>101</v>
      </c>
      <c r="M16" s="25">
        <f t="shared" si="4"/>
        <v>91</v>
      </c>
      <c r="N16">
        <f t="shared" si="5"/>
        <v>1426</v>
      </c>
      <c r="O16">
        <v>7783302</v>
      </c>
      <c r="P16" s="28">
        <f t="shared" si="1"/>
        <v>18.32127289934272</v>
      </c>
      <c r="Q16" s="25"/>
    </row>
    <row r="17" spans="1:17" ht="15.75" thickBot="1" x14ac:dyDescent="0.3">
      <c r="A17" s="2" t="s">
        <v>24</v>
      </c>
      <c r="B17" s="25">
        <v>414</v>
      </c>
      <c r="C17" s="25">
        <v>31</v>
      </c>
      <c r="D17" s="25">
        <v>33</v>
      </c>
      <c r="E17" s="25">
        <v>13</v>
      </c>
      <c r="F17" s="25">
        <v>1</v>
      </c>
      <c r="G17" s="25">
        <v>0</v>
      </c>
      <c r="H17" s="25">
        <v>37</v>
      </c>
      <c r="I17" s="25">
        <v>0</v>
      </c>
      <c r="J17" s="25">
        <v>8</v>
      </c>
      <c r="K17" s="25">
        <f t="shared" si="2"/>
        <v>464</v>
      </c>
      <c r="L17" s="25">
        <f t="shared" si="3"/>
        <v>32</v>
      </c>
      <c r="M17" s="25">
        <f t="shared" si="4"/>
        <v>41</v>
      </c>
      <c r="N17">
        <f t="shared" si="5"/>
        <v>537</v>
      </c>
      <c r="O17">
        <v>5090839</v>
      </c>
      <c r="P17" s="28">
        <f t="shared" si="1"/>
        <v>10.548359514021167</v>
      </c>
      <c r="Q17" s="25"/>
    </row>
    <row r="18" spans="1:17" ht="15.75" thickBot="1" x14ac:dyDescent="0.3">
      <c r="A18" s="2" t="s">
        <v>12</v>
      </c>
      <c r="B18" s="25">
        <v>21</v>
      </c>
      <c r="C18" s="25">
        <v>3</v>
      </c>
      <c r="D18" s="25">
        <v>0</v>
      </c>
      <c r="E18" s="25">
        <v>1</v>
      </c>
      <c r="F18" s="25">
        <v>0</v>
      </c>
      <c r="G18" s="25">
        <v>0</v>
      </c>
      <c r="H18" s="25">
        <v>2</v>
      </c>
      <c r="I18" s="25">
        <v>0</v>
      </c>
      <c r="J18" s="25">
        <v>1</v>
      </c>
      <c r="K18" s="25">
        <f t="shared" si="2"/>
        <v>24</v>
      </c>
      <c r="L18" s="25">
        <f t="shared" si="3"/>
        <v>3</v>
      </c>
      <c r="M18" s="25">
        <f t="shared" si="4"/>
        <v>1</v>
      </c>
      <c r="N18">
        <f t="shared" si="5"/>
        <v>28</v>
      </c>
      <c r="O18">
        <v>1054245</v>
      </c>
      <c r="P18" s="28">
        <f t="shared" si="1"/>
        <v>2.6559291246342167</v>
      </c>
      <c r="Q18" s="25"/>
    </row>
    <row r="19" spans="1:17" ht="15.75" thickBot="1" x14ac:dyDescent="0.3">
      <c r="A19" s="2" t="s">
        <v>13</v>
      </c>
      <c r="B19" s="25">
        <v>92</v>
      </c>
      <c r="C19" s="25">
        <v>8</v>
      </c>
      <c r="D19" s="25">
        <v>6</v>
      </c>
      <c r="E19" s="25">
        <v>3</v>
      </c>
      <c r="F19" s="25">
        <v>1</v>
      </c>
      <c r="G19" s="25">
        <v>0</v>
      </c>
      <c r="H19" s="25">
        <v>7</v>
      </c>
      <c r="I19" s="25">
        <v>0</v>
      </c>
      <c r="J19" s="25">
        <v>1</v>
      </c>
      <c r="K19" s="25">
        <f t="shared" si="2"/>
        <v>102</v>
      </c>
      <c r="L19" s="25">
        <f t="shared" si="3"/>
        <v>9</v>
      </c>
      <c r="M19" s="25">
        <f t="shared" si="4"/>
        <v>7</v>
      </c>
      <c r="N19">
        <f t="shared" si="5"/>
        <v>118</v>
      </c>
      <c r="O19">
        <v>2689152</v>
      </c>
      <c r="P19" s="28">
        <f t="shared" si="1"/>
        <v>4.3880003807891859</v>
      </c>
      <c r="Q19" s="25"/>
    </row>
    <row r="20" spans="1:17" ht="15.75" thickBot="1" x14ac:dyDescent="0.3">
      <c r="A20" s="2" t="s">
        <v>14</v>
      </c>
      <c r="B20" s="25">
        <v>422</v>
      </c>
      <c r="C20" s="25">
        <v>10</v>
      </c>
      <c r="D20" s="25">
        <v>16</v>
      </c>
      <c r="E20" s="25">
        <v>25</v>
      </c>
      <c r="F20" s="25">
        <v>0</v>
      </c>
      <c r="G20" s="25">
        <v>1</v>
      </c>
      <c r="H20" s="25">
        <v>62</v>
      </c>
      <c r="I20" s="25">
        <v>3</v>
      </c>
      <c r="J20" s="25">
        <v>7</v>
      </c>
      <c r="K20" s="25">
        <f>+B20+E20+H20</f>
        <v>509</v>
      </c>
      <c r="L20" s="25">
        <f t="shared" si="3"/>
        <v>13</v>
      </c>
      <c r="M20" s="25">
        <f t="shared" si="4"/>
        <v>24</v>
      </c>
      <c r="N20">
        <f t="shared" si="5"/>
        <v>546</v>
      </c>
      <c r="O20">
        <v>6744456</v>
      </c>
      <c r="P20" s="28">
        <f t="shared" si="1"/>
        <v>8.0955380241193655</v>
      </c>
      <c r="Q20" s="25"/>
    </row>
    <row r="21" spans="1:17" ht="15.75" thickBot="1" x14ac:dyDescent="0.3">
      <c r="A21" s="2" t="s">
        <v>15</v>
      </c>
      <c r="B21" s="25">
        <v>66</v>
      </c>
      <c r="C21" s="25">
        <v>7</v>
      </c>
      <c r="D21" s="25">
        <v>13</v>
      </c>
      <c r="E21" s="25">
        <v>4</v>
      </c>
      <c r="F21" s="25">
        <v>1</v>
      </c>
      <c r="G21" s="25">
        <v>1</v>
      </c>
      <c r="H21" s="25">
        <v>11</v>
      </c>
      <c r="I21" s="25">
        <v>0</v>
      </c>
      <c r="J21" s="25">
        <v>0</v>
      </c>
      <c r="K21" s="25">
        <f t="shared" ref="K21:K24" si="6">+B21+E21+H21</f>
        <v>81</v>
      </c>
      <c r="L21" s="25">
        <f t="shared" ref="L21:L24" si="7">+C21+F21+I21</f>
        <v>8</v>
      </c>
      <c r="M21" s="25">
        <f t="shared" ref="M21:M24" si="8">+D21+G21+J21</f>
        <v>14</v>
      </c>
      <c r="N21">
        <f t="shared" si="5"/>
        <v>103</v>
      </c>
      <c r="O21">
        <v>1531439</v>
      </c>
      <c r="P21" s="28">
        <f t="shared" si="1"/>
        <v>6.725700468644197</v>
      </c>
      <c r="Q21" s="25"/>
    </row>
    <row r="22" spans="1:17" ht="15.75" thickBot="1" x14ac:dyDescent="0.3">
      <c r="A22" s="2" t="s">
        <v>16</v>
      </c>
      <c r="B22" s="25">
        <v>22</v>
      </c>
      <c r="C22" s="25">
        <v>0</v>
      </c>
      <c r="D22" s="25">
        <v>3</v>
      </c>
      <c r="E22" s="25">
        <v>5</v>
      </c>
      <c r="F22" s="25">
        <v>1</v>
      </c>
      <c r="G22" s="25">
        <v>0</v>
      </c>
      <c r="H22" s="25">
        <v>8</v>
      </c>
      <c r="I22" s="25">
        <v>0</v>
      </c>
      <c r="J22" s="25">
        <v>0</v>
      </c>
      <c r="K22" s="25">
        <f t="shared" si="6"/>
        <v>35</v>
      </c>
      <c r="L22" s="25">
        <f t="shared" si="7"/>
        <v>1</v>
      </c>
      <c r="M22" s="25">
        <f t="shared" si="8"/>
        <v>3</v>
      </c>
      <c r="N22">
        <f t="shared" si="5"/>
        <v>39</v>
      </c>
      <c r="O22">
        <v>663612</v>
      </c>
      <c r="P22" s="28">
        <f t="shared" si="1"/>
        <v>5.8769280844831009</v>
      </c>
      <c r="Q22" s="25"/>
    </row>
    <row r="23" spans="1:17" ht="15.75" thickBot="1" x14ac:dyDescent="0.3">
      <c r="A23" s="2" t="s">
        <v>17</v>
      </c>
      <c r="B23" s="25">
        <v>55</v>
      </c>
      <c r="C23" s="25">
        <v>6</v>
      </c>
      <c r="D23" s="25">
        <v>5</v>
      </c>
      <c r="E23" s="25">
        <v>6</v>
      </c>
      <c r="F23" s="25">
        <v>0</v>
      </c>
      <c r="G23" s="25">
        <v>1</v>
      </c>
      <c r="H23" s="25">
        <v>16</v>
      </c>
      <c r="I23" s="25">
        <v>1</v>
      </c>
      <c r="J23" s="25">
        <v>1</v>
      </c>
      <c r="K23" s="25">
        <f t="shared" si="6"/>
        <v>77</v>
      </c>
      <c r="L23" s="25">
        <f t="shared" si="7"/>
        <v>7</v>
      </c>
      <c r="M23" s="25">
        <f t="shared" si="8"/>
        <v>7</v>
      </c>
      <c r="N23">
        <f t="shared" si="5"/>
        <v>91</v>
      </c>
      <c r="O23">
        <v>2207201</v>
      </c>
      <c r="P23" s="28">
        <f t="shared" si="1"/>
        <v>4.1228687373737145</v>
      </c>
      <c r="Q23" s="25"/>
    </row>
    <row r="24" spans="1:17" ht="15.75" thickBot="1" x14ac:dyDescent="0.3">
      <c r="A24" s="2" t="s">
        <v>18</v>
      </c>
      <c r="B24" s="25">
        <v>15</v>
      </c>
      <c r="C24" s="25">
        <v>0</v>
      </c>
      <c r="D24" s="25">
        <v>1</v>
      </c>
      <c r="E24" s="25">
        <v>2</v>
      </c>
      <c r="F24" s="25">
        <v>0</v>
      </c>
      <c r="G24" s="25">
        <v>0</v>
      </c>
      <c r="H24" s="25">
        <v>3</v>
      </c>
      <c r="I24" s="25">
        <v>0</v>
      </c>
      <c r="J24" s="25">
        <v>0</v>
      </c>
      <c r="K24" s="25">
        <f t="shared" si="6"/>
        <v>20</v>
      </c>
      <c r="L24" s="25">
        <f t="shared" si="7"/>
        <v>0</v>
      </c>
      <c r="M24" s="25">
        <f t="shared" si="8"/>
        <v>1</v>
      </c>
      <c r="N24">
        <f t="shared" si="5"/>
        <v>21</v>
      </c>
      <c r="O24">
        <v>319485</v>
      </c>
      <c r="P24" s="28">
        <f t="shared" si="1"/>
        <v>6.5730785482886525</v>
      </c>
      <c r="Q24" s="25"/>
    </row>
    <row r="25" spans="1:17" ht="15.75" thickBot="1" x14ac:dyDescent="0.3">
      <c r="A25" s="3" t="s">
        <v>23</v>
      </c>
      <c r="B25" s="6">
        <f>SUM(B8:B24)</f>
        <v>3083</v>
      </c>
      <c r="C25" s="6">
        <f>SUM(C8:C24)</f>
        <v>217</v>
      </c>
      <c r="D25" s="6">
        <v>224</v>
      </c>
      <c r="E25" s="6">
        <v>262</v>
      </c>
      <c r="F25" s="6">
        <v>23</v>
      </c>
      <c r="G25" s="6">
        <v>22</v>
      </c>
      <c r="H25" s="6">
        <f>SUM(H8:H24)</f>
        <v>518</v>
      </c>
      <c r="I25" s="6">
        <f>SUM(I8:I24)</f>
        <v>40</v>
      </c>
      <c r="J25" s="6">
        <f>SUM(J8:J24)</f>
        <v>48</v>
      </c>
      <c r="K25" s="6">
        <f>SUM(K8:K24)</f>
        <v>3863</v>
      </c>
      <c r="L25" s="6">
        <f>SUM(L8:L24)</f>
        <v>280</v>
      </c>
      <c r="M25" s="6">
        <f>SUM(M8:M24)</f>
        <v>294</v>
      </c>
      <c r="N25" s="6">
        <f t="shared" ref="L25:P25" si="9">SUM(N8:N24)</f>
        <v>4437</v>
      </c>
      <c r="O25" s="6">
        <f t="shared" si="9"/>
        <v>47435597</v>
      </c>
      <c r="P25" s="6">
        <f t="shared" si="9"/>
        <v>136.24015750126409</v>
      </c>
      <c r="Q25" s="25"/>
    </row>
    <row r="26" spans="1:17" x14ac:dyDescent="0.25">
      <c r="K26" s="25"/>
      <c r="L26" s="25"/>
      <c r="M26" s="25"/>
    </row>
    <row r="28" spans="1:17" x14ac:dyDescent="0.25">
      <c r="A28" s="33" t="s">
        <v>1</v>
      </c>
      <c r="B28" s="30" t="s">
        <v>33</v>
      </c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7" ht="24" customHeight="1" x14ac:dyDescent="0.25">
      <c r="A29" s="32"/>
      <c r="B29" s="33" t="s">
        <v>30</v>
      </c>
      <c r="C29" s="34"/>
      <c r="D29" s="34"/>
      <c r="E29" s="33" t="s">
        <v>31</v>
      </c>
      <c r="F29" s="34"/>
      <c r="G29" s="34"/>
      <c r="H29" s="33" t="s">
        <v>32</v>
      </c>
      <c r="I29" s="34"/>
      <c r="J29" s="34"/>
      <c r="K29" s="33" t="s">
        <v>2</v>
      </c>
      <c r="L29" s="34"/>
      <c r="M29" s="34"/>
    </row>
    <row r="30" spans="1:17" ht="51" x14ac:dyDescent="0.25">
      <c r="A30" s="32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7" ht="15.75" thickBot="1" x14ac:dyDescent="0.3">
      <c r="A31" s="2" t="s">
        <v>3</v>
      </c>
      <c r="B31">
        <v>52</v>
      </c>
      <c r="C31">
        <v>5</v>
      </c>
      <c r="D31">
        <v>4</v>
      </c>
      <c r="E31">
        <v>2</v>
      </c>
      <c r="F31">
        <v>1</v>
      </c>
      <c r="G31">
        <v>0</v>
      </c>
      <c r="H31">
        <v>2</v>
      </c>
      <c r="I31">
        <v>0</v>
      </c>
      <c r="J31">
        <v>1</v>
      </c>
      <c r="K31" s="25">
        <v>56</v>
      </c>
      <c r="L31" s="25">
        <v>6</v>
      </c>
      <c r="M31" s="25">
        <v>5</v>
      </c>
      <c r="Q31" s="25"/>
    </row>
    <row r="32" spans="1:17" ht="15.75" thickBot="1" x14ac:dyDescent="0.3">
      <c r="A32" s="2" t="s">
        <v>4</v>
      </c>
      <c r="B32">
        <v>6</v>
      </c>
      <c r="C32">
        <v>1</v>
      </c>
      <c r="D32">
        <v>3</v>
      </c>
      <c r="E32">
        <v>0</v>
      </c>
      <c r="F32">
        <v>0</v>
      </c>
      <c r="G32">
        <v>0</v>
      </c>
      <c r="H32">
        <v>3</v>
      </c>
      <c r="I32">
        <v>0</v>
      </c>
      <c r="J32">
        <v>0</v>
      </c>
      <c r="K32" s="25">
        <v>9</v>
      </c>
      <c r="L32" s="25">
        <v>1</v>
      </c>
      <c r="M32" s="25">
        <v>3</v>
      </c>
      <c r="Q32" s="25"/>
    </row>
    <row r="33" spans="1:17" ht="15.75" thickBot="1" x14ac:dyDescent="0.3">
      <c r="A33" s="2" t="s">
        <v>5</v>
      </c>
      <c r="B33">
        <v>4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25">
        <v>4</v>
      </c>
      <c r="L33" s="25">
        <v>1</v>
      </c>
      <c r="M33" s="25">
        <v>0</v>
      </c>
      <c r="Q33" s="25"/>
    </row>
    <row r="34" spans="1:17" ht="15.75" thickBot="1" x14ac:dyDescent="0.3">
      <c r="A34" s="2" t="s">
        <v>6</v>
      </c>
      <c r="B34">
        <v>6</v>
      </c>
      <c r="C34">
        <v>1</v>
      </c>
      <c r="D34">
        <v>0</v>
      </c>
      <c r="E34">
        <v>0</v>
      </c>
      <c r="F34">
        <v>0</v>
      </c>
      <c r="G34">
        <v>1</v>
      </c>
      <c r="H34">
        <v>1</v>
      </c>
      <c r="I34">
        <v>0</v>
      </c>
      <c r="J34">
        <v>0</v>
      </c>
      <c r="K34" s="25">
        <v>7</v>
      </c>
      <c r="L34" s="25">
        <v>1</v>
      </c>
      <c r="M34" s="25">
        <v>1</v>
      </c>
      <c r="Q34" s="25"/>
    </row>
    <row r="35" spans="1:17" ht="15.75" thickBot="1" x14ac:dyDescent="0.3">
      <c r="A35" s="2" t="s">
        <v>7</v>
      </c>
      <c r="B35">
        <v>16</v>
      </c>
      <c r="C35">
        <v>3</v>
      </c>
      <c r="D35">
        <v>0</v>
      </c>
      <c r="E35">
        <v>1</v>
      </c>
      <c r="F35">
        <v>0</v>
      </c>
      <c r="G35">
        <v>1</v>
      </c>
      <c r="H35">
        <v>14</v>
      </c>
      <c r="I35">
        <v>0</v>
      </c>
      <c r="J35">
        <v>0</v>
      </c>
      <c r="K35" s="25">
        <v>31</v>
      </c>
      <c r="L35" s="25">
        <v>3</v>
      </c>
      <c r="M35" s="25">
        <v>1</v>
      </c>
      <c r="Q35" s="25"/>
    </row>
    <row r="36" spans="1:17" ht="15.75" thickBot="1" x14ac:dyDescent="0.3">
      <c r="A36" s="2" t="s">
        <v>8</v>
      </c>
      <c r="B36">
        <v>2</v>
      </c>
      <c r="C36">
        <v>0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 s="25">
        <v>3</v>
      </c>
      <c r="L36" s="25">
        <v>0</v>
      </c>
      <c r="M36" s="25">
        <v>0</v>
      </c>
      <c r="Q36" s="25"/>
    </row>
    <row r="37" spans="1:17" ht="15.75" thickBot="1" x14ac:dyDescent="0.3">
      <c r="A37" s="2" t="s">
        <v>9</v>
      </c>
      <c r="B37">
        <v>5</v>
      </c>
      <c r="C37">
        <v>0</v>
      </c>
      <c r="D37">
        <v>1</v>
      </c>
      <c r="E37">
        <v>1</v>
      </c>
      <c r="F37">
        <v>1</v>
      </c>
      <c r="G37">
        <v>0</v>
      </c>
      <c r="H37">
        <v>0</v>
      </c>
      <c r="I37">
        <v>0</v>
      </c>
      <c r="J37">
        <v>0</v>
      </c>
      <c r="K37" s="25">
        <v>6</v>
      </c>
      <c r="L37" s="25">
        <v>1</v>
      </c>
      <c r="M37" s="25">
        <v>1</v>
      </c>
      <c r="Q37" s="25"/>
    </row>
    <row r="38" spans="1:17" ht="15.75" thickBot="1" x14ac:dyDescent="0.3">
      <c r="A38" s="2" t="s">
        <v>10</v>
      </c>
      <c r="B38">
        <v>2</v>
      </c>
      <c r="C38">
        <v>0</v>
      </c>
      <c r="D38">
        <v>1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 s="25">
        <v>3</v>
      </c>
      <c r="L38" s="25">
        <v>0</v>
      </c>
      <c r="M38" s="25">
        <v>1</v>
      </c>
      <c r="Q38" s="25"/>
    </row>
    <row r="39" spans="1:17" ht="15.75" thickBot="1" x14ac:dyDescent="0.3">
      <c r="A39" s="2" t="s">
        <v>11</v>
      </c>
      <c r="B39">
        <v>46</v>
      </c>
      <c r="C39">
        <v>11</v>
      </c>
      <c r="D39">
        <v>12</v>
      </c>
      <c r="E39">
        <v>3</v>
      </c>
      <c r="F39">
        <v>0</v>
      </c>
      <c r="G39">
        <v>0</v>
      </c>
      <c r="H39">
        <v>13</v>
      </c>
      <c r="I39">
        <v>1</v>
      </c>
      <c r="J39">
        <v>1</v>
      </c>
      <c r="K39" s="25">
        <v>62</v>
      </c>
      <c r="L39" s="25">
        <v>12</v>
      </c>
      <c r="M39" s="25">
        <v>13</v>
      </c>
      <c r="Q39" s="25"/>
    </row>
    <row r="40" spans="1:17" ht="15.75" thickBot="1" x14ac:dyDescent="0.3">
      <c r="A40" s="2" t="s">
        <v>24</v>
      </c>
      <c r="B40">
        <v>25</v>
      </c>
      <c r="C40">
        <v>4</v>
      </c>
      <c r="D40">
        <v>1</v>
      </c>
      <c r="E40">
        <v>0</v>
      </c>
      <c r="F40">
        <v>0</v>
      </c>
      <c r="G40">
        <v>0</v>
      </c>
      <c r="H40">
        <v>2</v>
      </c>
      <c r="I40">
        <v>0</v>
      </c>
      <c r="J40">
        <v>0</v>
      </c>
      <c r="K40" s="25">
        <v>27</v>
      </c>
      <c r="L40" s="25">
        <v>4</v>
      </c>
      <c r="M40" s="25">
        <v>1</v>
      </c>
      <c r="Q40" s="25"/>
    </row>
    <row r="41" spans="1:17" ht="15.75" thickBot="1" x14ac:dyDescent="0.3">
      <c r="A41" s="2" t="s">
        <v>12</v>
      </c>
      <c r="B41">
        <v>2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25">
        <v>2</v>
      </c>
      <c r="L41" s="25">
        <v>0</v>
      </c>
      <c r="M41" s="25">
        <v>0</v>
      </c>
      <c r="Q41" s="25"/>
    </row>
    <row r="42" spans="1:17" ht="15.75" thickBot="1" x14ac:dyDescent="0.3">
      <c r="A42" s="2" t="s">
        <v>13</v>
      </c>
      <c r="B42">
        <v>8</v>
      </c>
      <c r="C42">
        <v>3</v>
      </c>
      <c r="D42">
        <v>3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 s="25">
        <v>9</v>
      </c>
      <c r="L42" s="25">
        <v>3</v>
      </c>
      <c r="M42" s="25">
        <v>3</v>
      </c>
      <c r="Q42" s="25"/>
    </row>
    <row r="43" spans="1:17" ht="15.75" thickBot="1" x14ac:dyDescent="0.3">
      <c r="A43" s="2" t="s">
        <v>14</v>
      </c>
      <c r="B43">
        <v>21</v>
      </c>
      <c r="C43">
        <v>1</v>
      </c>
      <c r="D43">
        <v>4</v>
      </c>
      <c r="E43">
        <v>3</v>
      </c>
      <c r="F43">
        <v>0</v>
      </c>
      <c r="G43">
        <v>0</v>
      </c>
      <c r="H43">
        <v>1</v>
      </c>
      <c r="I43">
        <v>0</v>
      </c>
      <c r="J43">
        <v>1</v>
      </c>
      <c r="K43" s="25">
        <v>25</v>
      </c>
      <c r="L43" s="25">
        <v>1</v>
      </c>
      <c r="M43" s="25">
        <v>6</v>
      </c>
      <c r="Q43" s="25"/>
    </row>
    <row r="44" spans="1:17" ht="15.75" thickBot="1" x14ac:dyDescent="0.3">
      <c r="A44" s="2" t="s">
        <v>15</v>
      </c>
      <c r="B44">
        <v>4</v>
      </c>
      <c r="C44">
        <v>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 s="25">
        <v>4</v>
      </c>
      <c r="L44" s="25">
        <v>1</v>
      </c>
      <c r="M44" s="25">
        <v>0</v>
      </c>
      <c r="Q44" s="25"/>
    </row>
    <row r="45" spans="1:17" ht="15.75" thickBot="1" x14ac:dyDescent="0.3">
      <c r="A45" s="2" t="s">
        <v>16</v>
      </c>
      <c r="B45">
        <v>1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 s="25">
        <v>2</v>
      </c>
      <c r="L45" s="25">
        <v>0</v>
      </c>
      <c r="M45" s="25">
        <v>0</v>
      </c>
      <c r="Q45" s="25"/>
    </row>
    <row r="46" spans="1:17" ht="15.75" thickBot="1" x14ac:dyDescent="0.3">
      <c r="A46" s="2" t="s">
        <v>17</v>
      </c>
      <c r="B46">
        <v>4</v>
      </c>
      <c r="C46">
        <v>0</v>
      </c>
      <c r="D46">
        <v>1</v>
      </c>
      <c r="E46">
        <v>1</v>
      </c>
      <c r="F46">
        <v>1</v>
      </c>
      <c r="G46">
        <v>0</v>
      </c>
      <c r="H46">
        <v>1</v>
      </c>
      <c r="I46">
        <v>0</v>
      </c>
      <c r="J46">
        <v>1</v>
      </c>
      <c r="K46" s="25">
        <v>6</v>
      </c>
      <c r="L46" s="25">
        <v>1</v>
      </c>
      <c r="M46" s="25">
        <v>2</v>
      </c>
      <c r="Q46" s="25"/>
    </row>
    <row r="47" spans="1:17" ht="15.75" thickBot="1" x14ac:dyDescent="0.3">
      <c r="A47" s="2" t="s">
        <v>18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0</v>
      </c>
      <c r="K47" s="25">
        <v>1</v>
      </c>
      <c r="L47" s="25">
        <v>0</v>
      </c>
      <c r="M47" s="25">
        <v>0</v>
      </c>
      <c r="Q47" s="25"/>
    </row>
    <row r="48" spans="1:17" ht="15.75" thickBot="1" x14ac:dyDescent="0.3">
      <c r="A48" s="3" t="s">
        <v>23</v>
      </c>
      <c r="B48" s="6">
        <f>SUM(B31:B47)</f>
        <v>204</v>
      </c>
      <c r="C48" s="6">
        <f>SUM(C31:C47)</f>
        <v>31</v>
      </c>
      <c r="D48" s="6">
        <f>SUM(D31:D47)</f>
        <v>30</v>
      </c>
      <c r="E48" s="6">
        <f>SUM(E31:E47)</f>
        <v>13</v>
      </c>
      <c r="F48" s="6">
        <v>3</v>
      </c>
      <c r="G48" s="6">
        <v>2</v>
      </c>
      <c r="H48" s="6">
        <v>40</v>
      </c>
      <c r="I48" s="6">
        <v>1</v>
      </c>
      <c r="J48" s="6">
        <v>4</v>
      </c>
      <c r="K48" s="6">
        <f>SUM(K31:K47)</f>
        <v>257</v>
      </c>
      <c r="L48" s="6">
        <f t="shared" ref="L48" si="10">SUM(L31:L47)</f>
        <v>35</v>
      </c>
      <c r="M48" s="6">
        <f t="shared" ref="M48" si="11">SUM(M31:M47)</f>
        <v>37</v>
      </c>
      <c r="N48" s="25"/>
      <c r="Q48" s="25"/>
    </row>
    <row r="49" spans="1:13" x14ac:dyDescent="0.25">
      <c r="K49" s="25"/>
      <c r="L49" s="25"/>
      <c r="M49" s="25"/>
    </row>
    <row r="51" spans="1:13" x14ac:dyDescent="0.25">
      <c r="A51" s="33" t="s">
        <v>2</v>
      </c>
      <c r="B51" s="30" t="s">
        <v>33</v>
      </c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24.75" customHeight="1" x14ac:dyDescent="0.25">
      <c r="A52" s="32"/>
      <c r="B52" s="33" t="s">
        <v>30</v>
      </c>
      <c r="C52" s="34"/>
      <c r="D52" s="34"/>
      <c r="E52" s="33" t="s">
        <v>31</v>
      </c>
      <c r="F52" s="34"/>
      <c r="G52" s="34"/>
      <c r="H52" s="33" t="s">
        <v>32</v>
      </c>
      <c r="I52" s="34"/>
      <c r="J52" s="34"/>
      <c r="K52" s="33" t="s">
        <v>2</v>
      </c>
      <c r="L52" s="34"/>
      <c r="M52" s="34"/>
    </row>
    <row r="53" spans="1:13" ht="51" x14ac:dyDescent="0.25">
      <c r="A53" s="32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5">
        <f>+B8+B31</f>
        <v>490</v>
      </c>
      <c r="C54" s="25">
        <f t="shared" ref="C54:M54" si="12">+C8+C31</f>
        <v>57</v>
      </c>
      <c r="D54" s="25">
        <f t="shared" si="12"/>
        <v>33</v>
      </c>
      <c r="E54" s="25">
        <f t="shared" si="12"/>
        <v>26</v>
      </c>
      <c r="F54" s="25">
        <f t="shared" si="12"/>
        <v>4</v>
      </c>
      <c r="G54" s="25">
        <f t="shared" si="12"/>
        <v>2</v>
      </c>
      <c r="H54" s="25">
        <f t="shared" si="12"/>
        <v>52</v>
      </c>
      <c r="I54" s="25">
        <f t="shared" si="12"/>
        <v>1</v>
      </c>
      <c r="J54" s="25">
        <f t="shared" si="12"/>
        <v>4</v>
      </c>
      <c r="K54" s="25">
        <f t="shared" si="12"/>
        <v>568</v>
      </c>
      <c r="L54" s="25">
        <f t="shared" si="12"/>
        <v>62</v>
      </c>
      <c r="M54" s="25">
        <f t="shared" si="12"/>
        <v>39</v>
      </c>
    </row>
    <row r="55" spans="1:13" ht="15.75" thickBot="1" x14ac:dyDescent="0.3">
      <c r="A55" s="2" t="s">
        <v>4</v>
      </c>
      <c r="B55" s="25">
        <f t="shared" ref="B55:M55" si="13">+B9+B32</f>
        <v>58</v>
      </c>
      <c r="C55" s="25">
        <f t="shared" si="13"/>
        <v>12</v>
      </c>
      <c r="D55" s="25">
        <f t="shared" si="13"/>
        <v>8</v>
      </c>
      <c r="E55" s="25">
        <f t="shared" si="13"/>
        <v>2</v>
      </c>
      <c r="F55" s="25">
        <f t="shared" si="13"/>
        <v>3</v>
      </c>
      <c r="G55" s="25">
        <f t="shared" si="13"/>
        <v>2</v>
      </c>
      <c r="H55" s="25">
        <f t="shared" si="13"/>
        <v>19</v>
      </c>
      <c r="I55" s="25">
        <f t="shared" si="13"/>
        <v>0</v>
      </c>
      <c r="J55" s="25">
        <f t="shared" si="13"/>
        <v>3</v>
      </c>
      <c r="K55" s="25">
        <f t="shared" si="13"/>
        <v>79</v>
      </c>
      <c r="L55" s="25">
        <f t="shared" si="13"/>
        <v>15</v>
      </c>
      <c r="M55" s="25">
        <f t="shared" si="13"/>
        <v>13</v>
      </c>
    </row>
    <row r="56" spans="1:13" ht="15.75" thickBot="1" x14ac:dyDescent="0.3">
      <c r="A56" s="2" t="s">
        <v>5</v>
      </c>
      <c r="B56" s="25">
        <f t="shared" ref="B56:M56" si="14">+B10+B33</f>
        <v>50</v>
      </c>
      <c r="C56" s="25">
        <f t="shared" si="14"/>
        <v>1</v>
      </c>
      <c r="D56" s="25">
        <f t="shared" si="14"/>
        <v>3</v>
      </c>
      <c r="E56" s="25">
        <f t="shared" si="14"/>
        <v>1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  <c r="J56" s="25">
        <f t="shared" si="14"/>
        <v>0</v>
      </c>
      <c r="K56" s="25">
        <f t="shared" si="14"/>
        <v>51</v>
      </c>
      <c r="L56" s="25">
        <f t="shared" si="14"/>
        <v>1</v>
      </c>
      <c r="M56" s="25">
        <f t="shared" si="14"/>
        <v>3</v>
      </c>
    </row>
    <row r="57" spans="1:13" ht="15.75" thickBot="1" x14ac:dyDescent="0.3">
      <c r="A57" s="2" t="s">
        <v>6</v>
      </c>
      <c r="B57" s="25">
        <f t="shared" ref="B57:M57" si="15">+B11+B34</f>
        <v>168</v>
      </c>
      <c r="C57" s="25">
        <f t="shared" si="15"/>
        <v>5</v>
      </c>
      <c r="D57" s="25">
        <f t="shared" si="15"/>
        <v>10</v>
      </c>
      <c r="E57" s="25">
        <f t="shared" si="15"/>
        <v>5</v>
      </c>
      <c r="F57" s="25">
        <f t="shared" si="15"/>
        <v>0</v>
      </c>
      <c r="G57" s="25">
        <f t="shared" si="15"/>
        <v>2</v>
      </c>
      <c r="H57" s="25">
        <f t="shared" si="15"/>
        <v>11</v>
      </c>
      <c r="I57" s="25">
        <f t="shared" si="15"/>
        <v>3</v>
      </c>
      <c r="J57" s="25">
        <f t="shared" si="15"/>
        <v>1</v>
      </c>
      <c r="K57" s="25">
        <f t="shared" si="15"/>
        <v>184</v>
      </c>
      <c r="L57" s="25">
        <f t="shared" si="15"/>
        <v>8</v>
      </c>
      <c r="M57" s="25">
        <f t="shared" si="15"/>
        <v>13</v>
      </c>
    </row>
    <row r="58" spans="1:13" ht="15.75" thickBot="1" x14ac:dyDescent="0.3">
      <c r="A58" s="2" t="s">
        <v>7</v>
      </c>
      <c r="B58" s="25">
        <f t="shared" ref="B58:M58" si="16">+B12+B35</f>
        <v>186</v>
      </c>
      <c r="C58" s="25">
        <f t="shared" si="16"/>
        <v>11</v>
      </c>
      <c r="D58" s="25">
        <f t="shared" si="16"/>
        <v>25</v>
      </c>
      <c r="E58" s="25">
        <f t="shared" si="16"/>
        <v>19</v>
      </c>
      <c r="F58" s="25">
        <f t="shared" si="16"/>
        <v>1</v>
      </c>
      <c r="G58" s="25">
        <f t="shared" si="16"/>
        <v>6</v>
      </c>
      <c r="H58" s="25">
        <f t="shared" si="16"/>
        <v>48</v>
      </c>
      <c r="I58" s="25">
        <f t="shared" si="16"/>
        <v>0</v>
      </c>
      <c r="J58" s="25">
        <f t="shared" si="16"/>
        <v>1</v>
      </c>
      <c r="K58" s="25">
        <f t="shared" si="16"/>
        <v>253</v>
      </c>
      <c r="L58" s="25">
        <f t="shared" si="16"/>
        <v>12</v>
      </c>
      <c r="M58" s="25">
        <f t="shared" si="16"/>
        <v>32</v>
      </c>
    </row>
    <row r="59" spans="1:13" ht="15.75" thickBot="1" x14ac:dyDescent="0.3">
      <c r="A59" s="2" t="s">
        <v>8</v>
      </c>
      <c r="B59" s="25">
        <f t="shared" ref="B59:M59" si="17">+B13+B36</f>
        <v>34</v>
      </c>
      <c r="C59" s="25">
        <f t="shared" si="17"/>
        <v>4</v>
      </c>
      <c r="D59" s="25">
        <f t="shared" si="17"/>
        <v>3</v>
      </c>
      <c r="E59" s="25">
        <f t="shared" si="17"/>
        <v>4</v>
      </c>
      <c r="F59" s="25">
        <f t="shared" si="17"/>
        <v>1</v>
      </c>
      <c r="G59" s="25">
        <f t="shared" si="17"/>
        <v>0</v>
      </c>
      <c r="H59" s="25">
        <f t="shared" si="17"/>
        <v>5</v>
      </c>
      <c r="I59" s="25">
        <f t="shared" si="17"/>
        <v>0</v>
      </c>
      <c r="J59" s="25">
        <f t="shared" si="17"/>
        <v>1</v>
      </c>
      <c r="K59" s="25">
        <f t="shared" si="17"/>
        <v>43</v>
      </c>
      <c r="L59" s="25">
        <f t="shared" si="17"/>
        <v>5</v>
      </c>
      <c r="M59" s="25">
        <f t="shared" si="17"/>
        <v>4</v>
      </c>
    </row>
    <row r="60" spans="1:13" ht="15.75" thickBot="1" x14ac:dyDescent="0.3">
      <c r="A60" s="2" t="s">
        <v>9</v>
      </c>
      <c r="B60" s="25">
        <f t="shared" ref="B60:M60" si="18">+B14+B37</f>
        <v>74</v>
      </c>
      <c r="C60" s="25">
        <f t="shared" si="18"/>
        <v>8</v>
      </c>
      <c r="D60" s="25">
        <f t="shared" si="18"/>
        <v>4</v>
      </c>
      <c r="E60" s="25">
        <f t="shared" si="18"/>
        <v>2</v>
      </c>
      <c r="F60" s="25">
        <f t="shared" si="18"/>
        <v>1</v>
      </c>
      <c r="G60" s="25">
        <f t="shared" si="18"/>
        <v>0</v>
      </c>
      <c r="H60" s="25">
        <f t="shared" si="18"/>
        <v>5</v>
      </c>
      <c r="I60" s="25">
        <f t="shared" si="18"/>
        <v>0</v>
      </c>
      <c r="J60" s="25">
        <f t="shared" si="18"/>
        <v>0</v>
      </c>
      <c r="K60" s="25">
        <f t="shared" si="18"/>
        <v>81</v>
      </c>
      <c r="L60" s="25">
        <f t="shared" si="18"/>
        <v>9</v>
      </c>
      <c r="M60" s="25">
        <f t="shared" si="18"/>
        <v>4</v>
      </c>
    </row>
    <row r="61" spans="1:13" ht="15.75" thickBot="1" x14ac:dyDescent="0.3">
      <c r="A61" s="2" t="s">
        <v>10</v>
      </c>
      <c r="B61" s="25">
        <f t="shared" ref="B61:M61" si="19">+B15+B38</f>
        <v>160</v>
      </c>
      <c r="C61" s="25">
        <f t="shared" si="19"/>
        <v>5</v>
      </c>
      <c r="D61" s="25">
        <f t="shared" si="19"/>
        <v>9</v>
      </c>
      <c r="E61" s="25">
        <f t="shared" si="19"/>
        <v>4</v>
      </c>
      <c r="F61" s="25">
        <f t="shared" si="19"/>
        <v>0</v>
      </c>
      <c r="G61" s="25">
        <f t="shared" si="19"/>
        <v>0</v>
      </c>
      <c r="H61" s="25">
        <f t="shared" si="19"/>
        <v>13</v>
      </c>
      <c r="I61" s="25">
        <f t="shared" si="19"/>
        <v>2</v>
      </c>
      <c r="J61" s="25">
        <f t="shared" si="19"/>
        <v>0</v>
      </c>
      <c r="K61" s="25">
        <f t="shared" si="19"/>
        <v>177</v>
      </c>
      <c r="L61" s="25">
        <f t="shared" si="19"/>
        <v>7</v>
      </c>
      <c r="M61" s="25">
        <f t="shared" si="19"/>
        <v>9</v>
      </c>
    </row>
    <row r="62" spans="1:13" ht="15.75" thickBot="1" x14ac:dyDescent="0.3">
      <c r="A62" s="2" t="s">
        <v>11</v>
      </c>
      <c r="B62" s="25">
        <f t="shared" ref="B62:M62" si="20">+B16+B39</f>
        <v>895</v>
      </c>
      <c r="C62" s="25">
        <f t="shared" si="20"/>
        <v>71</v>
      </c>
      <c r="D62" s="25">
        <f t="shared" si="20"/>
        <v>73</v>
      </c>
      <c r="E62" s="25">
        <f t="shared" si="20"/>
        <v>148</v>
      </c>
      <c r="F62" s="25">
        <f t="shared" si="20"/>
        <v>11</v>
      </c>
      <c r="G62" s="25">
        <f t="shared" si="20"/>
        <v>9</v>
      </c>
      <c r="H62" s="25">
        <f t="shared" si="20"/>
        <v>253</v>
      </c>
      <c r="I62" s="25">
        <f t="shared" si="20"/>
        <v>31</v>
      </c>
      <c r="J62" s="25">
        <f t="shared" si="20"/>
        <v>22</v>
      </c>
      <c r="K62" s="25">
        <f t="shared" si="20"/>
        <v>1296</v>
      </c>
      <c r="L62" s="25">
        <f t="shared" si="20"/>
        <v>113</v>
      </c>
      <c r="M62" s="25">
        <f t="shared" si="20"/>
        <v>104</v>
      </c>
    </row>
    <row r="63" spans="1:13" ht="15.75" thickBot="1" x14ac:dyDescent="0.3">
      <c r="A63" s="2" t="s">
        <v>24</v>
      </c>
      <c r="B63" s="25">
        <f t="shared" ref="B63:M63" si="21">+B17+B40</f>
        <v>439</v>
      </c>
      <c r="C63" s="25">
        <f t="shared" si="21"/>
        <v>35</v>
      </c>
      <c r="D63" s="25">
        <f t="shared" si="21"/>
        <v>34</v>
      </c>
      <c r="E63" s="25">
        <f t="shared" si="21"/>
        <v>13</v>
      </c>
      <c r="F63" s="25">
        <f t="shared" si="21"/>
        <v>1</v>
      </c>
      <c r="G63" s="25">
        <f t="shared" si="21"/>
        <v>0</v>
      </c>
      <c r="H63" s="25">
        <f t="shared" si="21"/>
        <v>39</v>
      </c>
      <c r="I63" s="25">
        <f t="shared" si="21"/>
        <v>0</v>
      </c>
      <c r="J63" s="25">
        <f t="shared" si="21"/>
        <v>8</v>
      </c>
      <c r="K63" s="25">
        <f t="shared" si="21"/>
        <v>491</v>
      </c>
      <c r="L63" s="25">
        <f t="shared" si="21"/>
        <v>36</v>
      </c>
      <c r="M63" s="25">
        <f t="shared" si="21"/>
        <v>42</v>
      </c>
    </row>
    <row r="64" spans="1:13" ht="15.75" thickBot="1" x14ac:dyDescent="0.3">
      <c r="A64" s="2" t="s">
        <v>12</v>
      </c>
      <c r="B64" s="25">
        <f t="shared" ref="B64:M64" si="22">+B18+B41</f>
        <v>23</v>
      </c>
      <c r="C64" s="25">
        <f t="shared" si="22"/>
        <v>3</v>
      </c>
      <c r="D64" s="25">
        <f t="shared" si="22"/>
        <v>0</v>
      </c>
      <c r="E64" s="25">
        <f t="shared" si="22"/>
        <v>1</v>
      </c>
      <c r="F64" s="25">
        <f t="shared" si="22"/>
        <v>0</v>
      </c>
      <c r="G64" s="25">
        <f t="shared" si="22"/>
        <v>0</v>
      </c>
      <c r="H64" s="25">
        <f t="shared" si="22"/>
        <v>2</v>
      </c>
      <c r="I64" s="25">
        <f t="shared" si="22"/>
        <v>0</v>
      </c>
      <c r="J64" s="25">
        <f t="shared" si="22"/>
        <v>1</v>
      </c>
      <c r="K64" s="25">
        <f t="shared" si="22"/>
        <v>26</v>
      </c>
      <c r="L64" s="25">
        <f t="shared" si="22"/>
        <v>3</v>
      </c>
      <c r="M64" s="25">
        <f t="shared" si="22"/>
        <v>1</v>
      </c>
    </row>
    <row r="65" spans="1:13" ht="15.75" thickBot="1" x14ac:dyDescent="0.3">
      <c r="A65" s="2" t="s">
        <v>13</v>
      </c>
      <c r="B65" s="25">
        <f t="shared" ref="B65:M65" si="23">+B19+B42</f>
        <v>100</v>
      </c>
      <c r="C65" s="25">
        <f t="shared" si="23"/>
        <v>11</v>
      </c>
      <c r="D65" s="25">
        <f t="shared" si="23"/>
        <v>9</v>
      </c>
      <c r="E65" s="25">
        <f t="shared" si="23"/>
        <v>3</v>
      </c>
      <c r="F65" s="25">
        <f t="shared" si="23"/>
        <v>1</v>
      </c>
      <c r="G65" s="25">
        <f t="shared" si="23"/>
        <v>0</v>
      </c>
      <c r="H65" s="25">
        <f t="shared" si="23"/>
        <v>8</v>
      </c>
      <c r="I65" s="25">
        <f t="shared" si="23"/>
        <v>0</v>
      </c>
      <c r="J65" s="25">
        <f t="shared" si="23"/>
        <v>1</v>
      </c>
      <c r="K65" s="25">
        <f t="shared" si="23"/>
        <v>111</v>
      </c>
      <c r="L65" s="25">
        <f t="shared" si="23"/>
        <v>12</v>
      </c>
      <c r="M65" s="25">
        <f t="shared" si="23"/>
        <v>10</v>
      </c>
    </row>
    <row r="66" spans="1:13" ht="15.75" thickBot="1" x14ac:dyDescent="0.3">
      <c r="A66" s="2" t="s">
        <v>14</v>
      </c>
      <c r="B66" s="25">
        <f t="shared" ref="B66:M66" si="24">+B20+B43</f>
        <v>443</v>
      </c>
      <c r="C66" s="25">
        <f t="shared" si="24"/>
        <v>11</v>
      </c>
      <c r="D66" s="25">
        <f t="shared" si="24"/>
        <v>20</v>
      </c>
      <c r="E66" s="25">
        <f t="shared" si="24"/>
        <v>28</v>
      </c>
      <c r="F66" s="25">
        <f t="shared" si="24"/>
        <v>0</v>
      </c>
      <c r="G66" s="25">
        <f t="shared" si="24"/>
        <v>1</v>
      </c>
      <c r="H66" s="25">
        <f t="shared" si="24"/>
        <v>63</v>
      </c>
      <c r="I66" s="25">
        <f t="shared" si="24"/>
        <v>3</v>
      </c>
      <c r="J66" s="25">
        <f t="shared" si="24"/>
        <v>8</v>
      </c>
      <c r="K66" s="25">
        <f t="shared" si="24"/>
        <v>534</v>
      </c>
      <c r="L66" s="25">
        <f t="shared" si="24"/>
        <v>14</v>
      </c>
      <c r="M66" s="25">
        <f t="shared" si="24"/>
        <v>30</v>
      </c>
    </row>
    <row r="67" spans="1:13" ht="15.75" thickBot="1" x14ac:dyDescent="0.3">
      <c r="A67" s="2" t="s">
        <v>15</v>
      </c>
      <c r="B67" s="25">
        <f t="shared" ref="B67:M67" si="25">+B21+B44</f>
        <v>70</v>
      </c>
      <c r="C67" s="25">
        <f t="shared" si="25"/>
        <v>8</v>
      </c>
      <c r="D67" s="25">
        <f t="shared" si="25"/>
        <v>13</v>
      </c>
      <c r="E67" s="25">
        <f t="shared" si="25"/>
        <v>4</v>
      </c>
      <c r="F67" s="25">
        <f t="shared" si="25"/>
        <v>1</v>
      </c>
      <c r="G67" s="25">
        <f t="shared" si="25"/>
        <v>1</v>
      </c>
      <c r="H67" s="25">
        <f t="shared" si="25"/>
        <v>11</v>
      </c>
      <c r="I67" s="25">
        <f t="shared" si="25"/>
        <v>0</v>
      </c>
      <c r="J67" s="25">
        <f t="shared" si="25"/>
        <v>0</v>
      </c>
      <c r="K67" s="25">
        <f t="shared" si="25"/>
        <v>85</v>
      </c>
      <c r="L67" s="25">
        <f t="shared" si="25"/>
        <v>9</v>
      </c>
      <c r="M67" s="25">
        <f t="shared" si="25"/>
        <v>14</v>
      </c>
    </row>
    <row r="68" spans="1:13" ht="15.75" thickBot="1" x14ac:dyDescent="0.3">
      <c r="A68" s="2" t="s">
        <v>16</v>
      </c>
      <c r="B68" s="25">
        <f t="shared" ref="B68:M68" si="26">+B22+B45</f>
        <v>23</v>
      </c>
      <c r="C68" s="25">
        <f t="shared" si="26"/>
        <v>0</v>
      </c>
      <c r="D68" s="25">
        <f t="shared" si="26"/>
        <v>3</v>
      </c>
      <c r="E68" s="25">
        <f t="shared" si="26"/>
        <v>6</v>
      </c>
      <c r="F68" s="25">
        <f t="shared" si="26"/>
        <v>1</v>
      </c>
      <c r="G68" s="25">
        <f t="shared" si="26"/>
        <v>0</v>
      </c>
      <c r="H68" s="25">
        <f t="shared" si="26"/>
        <v>8</v>
      </c>
      <c r="I68" s="25">
        <f t="shared" si="26"/>
        <v>0</v>
      </c>
      <c r="J68" s="25">
        <f t="shared" si="26"/>
        <v>0</v>
      </c>
      <c r="K68" s="25">
        <f t="shared" si="26"/>
        <v>37</v>
      </c>
      <c r="L68" s="25">
        <f t="shared" si="26"/>
        <v>1</v>
      </c>
      <c r="M68" s="25">
        <f t="shared" si="26"/>
        <v>3</v>
      </c>
    </row>
    <row r="69" spans="1:13" ht="15.75" thickBot="1" x14ac:dyDescent="0.3">
      <c r="A69" s="2" t="s">
        <v>17</v>
      </c>
      <c r="B69" s="25">
        <f t="shared" ref="B69:M69" si="27">+B23+B46</f>
        <v>59</v>
      </c>
      <c r="C69" s="25">
        <f t="shared" si="27"/>
        <v>6</v>
      </c>
      <c r="D69" s="25">
        <f t="shared" si="27"/>
        <v>6</v>
      </c>
      <c r="E69" s="25">
        <f t="shared" si="27"/>
        <v>7</v>
      </c>
      <c r="F69" s="25">
        <f t="shared" si="27"/>
        <v>1</v>
      </c>
      <c r="G69" s="25">
        <f t="shared" si="27"/>
        <v>1</v>
      </c>
      <c r="H69" s="25">
        <f t="shared" si="27"/>
        <v>17</v>
      </c>
      <c r="I69" s="25">
        <f t="shared" si="27"/>
        <v>1</v>
      </c>
      <c r="J69" s="25">
        <f t="shared" si="27"/>
        <v>2</v>
      </c>
      <c r="K69" s="25">
        <f t="shared" si="27"/>
        <v>83</v>
      </c>
      <c r="L69" s="25">
        <f t="shared" si="27"/>
        <v>8</v>
      </c>
      <c r="M69" s="25">
        <f t="shared" si="27"/>
        <v>9</v>
      </c>
    </row>
    <row r="70" spans="1:13" ht="15.75" thickBot="1" x14ac:dyDescent="0.3">
      <c r="A70" s="2" t="s">
        <v>18</v>
      </c>
      <c r="B70" s="25">
        <f t="shared" ref="B70:M70" si="28">+B24+B47</f>
        <v>15</v>
      </c>
      <c r="C70" s="25">
        <f t="shared" si="28"/>
        <v>0</v>
      </c>
      <c r="D70" s="25">
        <f t="shared" si="28"/>
        <v>1</v>
      </c>
      <c r="E70" s="25">
        <f t="shared" si="28"/>
        <v>2</v>
      </c>
      <c r="F70" s="25">
        <f t="shared" si="28"/>
        <v>0</v>
      </c>
      <c r="G70" s="25">
        <f t="shared" si="28"/>
        <v>0</v>
      </c>
      <c r="H70" s="25">
        <f t="shared" si="28"/>
        <v>4</v>
      </c>
      <c r="I70" s="25">
        <f t="shared" si="28"/>
        <v>0</v>
      </c>
      <c r="J70" s="25">
        <f t="shared" si="28"/>
        <v>0</v>
      </c>
      <c r="K70" s="25">
        <f t="shared" si="28"/>
        <v>21</v>
      </c>
      <c r="L70" s="25">
        <f t="shared" si="28"/>
        <v>0</v>
      </c>
      <c r="M70" s="25">
        <f t="shared" si="28"/>
        <v>1</v>
      </c>
    </row>
    <row r="71" spans="1:13" ht="15.75" thickBot="1" x14ac:dyDescent="0.3">
      <c r="A71" s="3" t="s">
        <v>23</v>
      </c>
      <c r="B71" s="6">
        <f>SUM(B54:B70)</f>
        <v>3287</v>
      </c>
      <c r="C71" s="6">
        <f t="shared" ref="C71:M71" si="29">SUM(C54:C70)</f>
        <v>248</v>
      </c>
      <c r="D71" s="6">
        <f t="shared" si="29"/>
        <v>254</v>
      </c>
      <c r="E71" s="6">
        <f t="shared" si="29"/>
        <v>275</v>
      </c>
      <c r="F71" s="6">
        <f t="shared" si="29"/>
        <v>26</v>
      </c>
      <c r="G71" s="6">
        <f t="shared" si="29"/>
        <v>24</v>
      </c>
      <c r="H71" s="6">
        <f t="shared" si="29"/>
        <v>558</v>
      </c>
      <c r="I71" s="6">
        <f t="shared" si="29"/>
        <v>41</v>
      </c>
      <c r="J71" s="6">
        <f t="shared" si="29"/>
        <v>52</v>
      </c>
      <c r="K71" s="6">
        <f t="shared" si="29"/>
        <v>4120</v>
      </c>
      <c r="L71" s="6">
        <f t="shared" si="29"/>
        <v>315</v>
      </c>
      <c r="M71" s="6">
        <f t="shared" si="29"/>
        <v>331</v>
      </c>
    </row>
    <row r="74" spans="1:13" x14ac:dyDescent="0.25">
      <c r="D74" s="25"/>
      <c r="L74" s="25"/>
    </row>
  </sheetData>
  <mergeCells count="18"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B8" sqref="B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3" t="s">
        <v>34</v>
      </c>
      <c r="B5" s="30" t="s">
        <v>33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</row>
    <row r="6" spans="1:13" ht="24.75" customHeight="1" x14ac:dyDescent="0.25">
      <c r="A6" s="32"/>
      <c r="B6" s="33" t="s">
        <v>30</v>
      </c>
      <c r="C6" s="34"/>
      <c r="D6" s="34"/>
      <c r="E6" s="33" t="s">
        <v>31</v>
      </c>
      <c r="F6" s="34"/>
      <c r="G6" s="34"/>
      <c r="H6" s="33" t="s">
        <v>32</v>
      </c>
      <c r="I6" s="34"/>
      <c r="J6" s="34"/>
      <c r="K6" s="33" t="s">
        <v>2</v>
      </c>
      <c r="L6" s="34"/>
      <c r="M6" s="34"/>
    </row>
    <row r="7" spans="1:13" ht="51" x14ac:dyDescent="0.25">
      <c r="A7" s="32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0.84393063583815031</v>
      </c>
      <c r="C8" s="23">
        <f>IF(('Sentencias TSJ'!$B8+'Sentencias TSJ'!$C8+'Sentencias TSJ'!$D8)=0,"-",'Sentencias TSJ'!C8/('Sentencias TSJ'!$B8+'Sentencias TSJ'!$C8+'Sentencias TSJ'!$D8))</f>
        <v>0.1001926782273603</v>
      </c>
      <c r="D8" s="23">
        <f>IF(('Sentencias TSJ'!$B8+'Sentencias TSJ'!$C8+'Sentencias TSJ'!$D8)=0,"-",'Sentencias TSJ'!D8/('Sentencias TSJ'!$B8+'Sentencias TSJ'!$C8+'Sentencias TSJ'!$D8))</f>
        <v>5.5876685934489405E-2</v>
      </c>
      <c r="E8" s="23">
        <f>IF(('Sentencias TSJ'!$E8+'Sentencias TSJ'!$F8+'Sentencias TSJ'!$G8)=0,"-",'Sentencias TSJ'!E8/('Sentencias TSJ'!$E8+'Sentencias TSJ'!$F8+'Sentencias TSJ'!$G8))</f>
        <v>0.82758620689655171</v>
      </c>
      <c r="F8" s="23">
        <f>IF(('Sentencias TSJ'!$E8+'Sentencias TSJ'!$F8+'Sentencias TSJ'!$G8)=0,"-",'Sentencias TSJ'!F8/('Sentencias TSJ'!$E8+'Sentencias TSJ'!$F8+'Sentencias TSJ'!$G8))</f>
        <v>0.10344827586206896</v>
      </c>
      <c r="G8" s="23">
        <f>IF(('Sentencias TSJ'!$E8+'Sentencias TSJ'!$F8+'Sentencias TSJ'!$G8)=0,"-",'Sentencias TSJ'!G8/('Sentencias TSJ'!$E8+'Sentencias TSJ'!$F8+'Sentencias TSJ'!$G8))</f>
        <v>6.8965517241379309E-2</v>
      </c>
      <c r="H8" s="23">
        <f>IF(('Sentencias TSJ'!$H8+'Sentencias TSJ'!$I8+'Sentencias TSJ'!$J8)=0,"-",'Sentencias TSJ'!H8/('Sentencias TSJ'!$H8+'Sentencias TSJ'!$I8+'Sentencias TSJ'!$J8))</f>
        <v>0.92592592592592593</v>
      </c>
      <c r="I8" s="23">
        <f>IF(('Sentencias TSJ'!$H8+'Sentencias TSJ'!$I8+'Sentencias TSJ'!$J8)=0,"-",'Sentencias TSJ'!I8/('Sentencias TSJ'!$H8+'Sentencias TSJ'!$I8+'Sentencias TSJ'!$J8))</f>
        <v>1.8518518518518517E-2</v>
      </c>
      <c r="J8" s="23">
        <f>IF(('Sentencias TSJ'!$H8+'Sentencias TSJ'!$I8+'Sentencias TSJ'!$J8)=0,"-",'Sentencias TSJ'!J8/('Sentencias TSJ'!$H8+'Sentencias TSJ'!$I8+'Sentencias TSJ'!$J8))</f>
        <v>5.5555555555555552E-2</v>
      </c>
      <c r="K8" s="23">
        <f>IF(('Sentencias TSJ'!$K8+'Sentencias TSJ'!$L8+'Sentencias TSJ'!$M8)=0,"-",'Sentencias TSJ'!K8/('Sentencias TSJ'!$K8+'Sentencias TSJ'!$L8+'Sentencias TSJ'!$M8))</f>
        <v>0.85049833887043191</v>
      </c>
      <c r="L8" s="23">
        <f>IF(('Sentencias TSJ'!$K8+'Sentencias TSJ'!$L8+'Sentencias TSJ'!$M8)=0,"-",'Sentencias TSJ'!L8/('Sentencias TSJ'!$K8+'Sentencias TSJ'!$L8+'Sentencias TSJ'!$M8))</f>
        <v>9.3023255813953487E-2</v>
      </c>
      <c r="M8" s="23">
        <f>IF(('Sentencias TSJ'!$K8+'Sentencias TSJ'!$L8+'Sentencias TSJ'!$M8)=0,"-",'Sentencias TSJ'!M8/('Sentencias TSJ'!$K8+'Sentencias TSJ'!$L8+'Sentencias TSJ'!$M8))</f>
        <v>5.647840531561462E-2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0.76470588235294112</v>
      </c>
      <c r="C9" s="23">
        <f>IF(('Sentencias TSJ'!$B9+'Sentencias TSJ'!$C9+'Sentencias TSJ'!$D9)=0,"-",'Sentencias TSJ'!C9/('Sentencias TSJ'!$B9+'Sentencias TSJ'!$C9+'Sentencias TSJ'!$D9))</f>
        <v>0.16176470588235295</v>
      </c>
      <c r="D9" s="23">
        <f>IF(('Sentencias TSJ'!$B9+'Sentencias TSJ'!$C9+'Sentencias TSJ'!$D9)=0,"-",'Sentencias TSJ'!D9/('Sentencias TSJ'!$B9+'Sentencias TSJ'!$C9+'Sentencias TSJ'!$D9))</f>
        <v>7.3529411764705885E-2</v>
      </c>
      <c r="E9" s="23">
        <f>IF(('Sentencias TSJ'!$E9+'Sentencias TSJ'!$F9+'Sentencias TSJ'!$G9)=0,"-",'Sentencias TSJ'!E9/('Sentencias TSJ'!$E9+'Sentencias TSJ'!$F9+'Sentencias TSJ'!$G9))</f>
        <v>0.2857142857142857</v>
      </c>
      <c r="F9" s="23">
        <f>IF(('Sentencias TSJ'!$E9+'Sentencias TSJ'!$F9+'Sentencias TSJ'!$G9)=0,"-",'Sentencias TSJ'!F9/('Sentencias TSJ'!$E9+'Sentencias TSJ'!$F9+'Sentencias TSJ'!$G9))</f>
        <v>0.42857142857142855</v>
      </c>
      <c r="G9" s="23">
        <f>IF(('Sentencias TSJ'!$E9+'Sentencias TSJ'!$F9+'Sentencias TSJ'!$G9)=0,"-",'Sentencias TSJ'!G9/('Sentencias TSJ'!$E9+'Sentencias TSJ'!$F9+'Sentencias TSJ'!$G9))</f>
        <v>0.2857142857142857</v>
      </c>
      <c r="H9" s="23">
        <f>IF(('Sentencias TSJ'!$H9+'Sentencias TSJ'!$I9+'Sentencias TSJ'!$J9)=0,"-",'Sentencias TSJ'!H9/('Sentencias TSJ'!$H9+'Sentencias TSJ'!$I9+'Sentencias TSJ'!$J9))</f>
        <v>0.84210526315789469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0.15789473684210525</v>
      </c>
      <c r="K9" s="23">
        <f>IF(('Sentencias TSJ'!$K9+'Sentencias TSJ'!$L9+'Sentencias TSJ'!$M9)=0,"-",'Sentencias TSJ'!K9/('Sentencias TSJ'!$K9+'Sentencias TSJ'!$L9+'Sentencias TSJ'!$M9))</f>
        <v>0.74468085106382975</v>
      </c>
      <c r="L9" s="23">
        <f>IF(('Sentencias TSJ'!$K9+'Sentencias TSJ'!$L9+'Sentencias TSJ'!$M9)=0,"-",'Sentencias TSJ'!L9/('Sentencias TSJ'!$K9+'Sentencias TSJ'!$L9+'Sentencias TSJ'!$M9))</f>
        <v>0.14893617021276595</v>
      </c>
      <c r="M9" s="23">
        <f>IF(('Sentencias TSJ'!$K9+'Sentencias TSJ'!$L9+'Sentencias TSJ'!$M9)=0,"-",'Sentencias TSJ'!M9/('Sentencias TSJ'!$K9+'Sentencias TSJ'!$L9+'Sentencias TSJ'!$M9))</f>
        <v>0.10638297872340426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0.93877551020408168</v>
      </c>
      <c r="C10" s="23">
        <f>IF(('Sentencias TSJ'!$B10+'Sentencias TSJ'!$C10+'Sentencias TSJ'!$D10)=0,"-",'Sentencias TSJ'!C10/('Sentencias TSJ'!$B10+'Sentencias TSJ'!$C10+'Sentencias TSJ'!$D10))</f>
        <v>0</v>
      </c>
      <c r="D10" s="23">
        <f>IF(('Sentencias TSJ'!$B10+'Sentencias TSJ'!$C10+'Sentencias TSJ'!$D10)=0,"-",'Sentencias TSJ'!D10/('Sentencias TSJ'!$B10+'Sentencias TSJ'!$C10+'Sentencias TSJ'!$D10))</f>
        <v>6.1224489795918366E-2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 t="str">
        <f>IF(('Sentencias TSJ'!$H10+'Sentencias TSJ'!$I10+'Sentencias TSJ'!$J10)=0,"-",'Sentencias TSJ'!H10/('Sentencias TSJ'!$H10+'Sentencias TSJ'!$I10+'Sentencias TSJ'!$J10))</f>
        <v>-</v>
      </c>
      <c r="I10" s="23" t="str">
        <f>IF(('Sentencias TSJ'!$H10+'Sentencias TSJ'!$I10+'Sentencias TSJ'!$J10)=0,"-",'Sentencias TSJ'!I10/('Sentencias TSJ'!$H10+'Sentencias TSJ'!$I10+'Sentencias TSJ'!$J10))</f>
        <v>-</v>
      </c>
      <c r="J10" s="23" t="str">
        <f>IF(('Sentencias TSJ'!$H10+'Sentencias TSJ'!$I10+'Sentencias TSJ'!$J10)=0,"-",'Sentencias TSJ'!J10/('Sentencias TSJ'!$H10+'Sentencias TSJ'!$I10+'Sentencias TSJ'!$J10))</f>
        <v>-</v>
      </c>
      <c r="K10" s="23">
        <f>IF(('Sentencias TSJ'!$K10+'Sentencias TSJ'!$L10+'Sentencias TSJ'!$M10)=0,"-",'Sentencias TSJ'!K10/('Sentencias TSJ'!$K10+'Sentencias TSJ'!$L10+'Sentencias TSJ'!$M10))</f>
        <v>0.94</v>
      </c>
      <c r="L10" s="23">
        <f>IF(('Sentencias TSJ'!$K10+'Sentencias TSJ'!$L10+'Sentencias TSJ'!$M10)=0,"-",'Sentencias TSJ'!L10/('Sentencias TSJ'!$K10+'Sentencias TSJ'!$L10+'Sentencias TSJ'!$M10))</f>
        <v>0</v>
      </c>
      <c r="M10" s="23">
        <f>IF(('Sentencias TSJ'!$K10+'Sentencias TSJ'!$L10+'Sentencias TSJ'!$M10)=0,"-",'Sentencias TSJ'!M10/('Sentencias TSJ'!$K10+'Sentencias TSJ'!$L10+'Sentencias TSJ'!$M10))</f>
        <v>0.06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0.92045454545454541</v>
      </c>
      <c r="C11" s="23">
        <f>IF(('Sentencias TSJ'!$B11+'Sentencias TSJ'!$C11+'Sentencias TSJ'!$D11)=0,"-",'Sentencias TSJ'!C11/('Sentencias TSJ'!$B11+'Sentencias TSJ'!$C11+'Sentencias TSJ'!$D11))</f>
        <v>2.2727272727272728E-2</v>
      </c>
      <c r="D11" s="23">
        <f>IF(('Sentencias TSJ'!$B11+'Sentencias TSJ'!$C11+'Sentencias TSJ'!$D11)=0,"-",'Sentencias TSJ'!D11/('Sentencias TSJ'!$B11+'Sentencias TSJ'!$C11+'Sentencias TSJ'!$D11))</f>
        <v>5.6818181818181816E-2</v>
      </c>
      <c r="E11" s="23">
        <f>IF(('Sentencias TSJ'!$E11+'Sentencias TSJ'!$F11+'Sentencias TSJ'!$G11)=0,"-",'Sentencias TSJ'!E11/('Sentencias TSJ'!$E11+'Sentencias TSJ'!$F11+'Sentencias TSJ'!$G11))</f>
        <v>0.83333333333333337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0.16666666666666666</v>
      </c>
      <c r="H11" s="23">
        <f>IF(('Sentencias TSJ'!$H11+'Sentencias TSJ'!$I11+'Sentencias TSJ'!$J11)=0,"-",'Sentencias TSJ'!H11/('Sentencias TSJ'!$H11+'Sentencias TSJ'!$I11+'Sentencias TSJ'!$J11))</f>
        <v>0.7142857142857143</v>
      </c>
      <c r="I11" s="23">
        <f>IF(('Sentencias TSJ'!$H11+'Sentencias TSJ'!$I11+'Sentencias TSJ'!$J11)=0,"-",'Sentencias TSJ'!I11/('Sentencias TSJ'!$H11+'Sentencias TSJ'!$I11+'Sentencias TSJ'!$J11))</f>
        <v>0.21428571428571427</v>
      </c>
      <c r="J11" s="23">
        <f>IF(('Sentencias TSJ'!$H11+'Sentencias TSJ'!$I11+'Sentencias TSJ'!$J11)=0,"-",'Sentencias TSJ'!J11/('Sentencias TSJ'!$H11+'Sentencias TSJ'!$I11+'Sentencias TSJ'!$J11))</f>
        <v>7.1428571428571425E-2</v>
      </c>
      <c r="K11" s="23">
        <f>IF(('Sentencias TSJ'!$K11+'Sentencias TSJ'!$L11+'Sentencias TSJ'!$M11)=0,"-",'Sentencias TSJ'!K11/('Sentencias TSJ'!$K11+'Sentencias TSJ'!$L11+'Sentencias TSJ'!$M11))</f>
        <v>0.90306122448979587</v>
      </c>
      <c r="L11" s="23">
        <f>IF(('Sentencias TSJ'!$K11+'Sentencias TSJ'!$L11+'Sentencias TSJ'!$M11)=0,"-",'Sentencias TSJ'!L11/('Sentencias TSJ'!$K11+'Sentencias TSJ'!$L11+'Sentencias TSJ'!$M11))</f>
        <v>3.5714285714285712E-2</v>
      </c>
      <c r="M11" s="23">
        <f>IF(('Sentencias TSJ'!$K11+'Sentencias TSJ'!$L11+'Sentencias TSJ'!$M11)=0,"-",'Sentencias TSJ'!M11/('Sentencias TSJ'!$K11+'Sentencias TSJ'!$L11+'Sentencias TSJ'!$M11))</f>
        <v>6.1224489795918366E-2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0.83743842364532017</v>
      </c>
      <c r="C12" s="23">
        <f>IF(('Sentencias TSJ'!$B12+'Sentencias TSJ'!$C12+'Sentencias TSJ'!$D12)=0,"-",'Sentencias TSJ'!C12/('Sentencias TSJ'!$B12+'Sentencias TSJ'!$C12+'Sentencias TSJ'!$D12))</f>
        <v>3.9408866995073892E-2</v>
      </c>
      <c r="D12" s="23">
        <f>IF(('Sentencias TSJ'!$B12+'Sentencias TSJ'!$C12+'Sentencias TSJ'!$D12)=0,"-",'Sentencias TSJ'!D12/('Sentencias TSJ'!$B12+'Sentencias TSJ'!$C12+'Sentencias TSJ'!$D12))</f>
        <v>0.12315270935960591</v>
      </c>
      <c r="E12" s="23">
        <f>IF(('Sentencias TSJ'!$E12+'Sentencias TSJ'!$F12+'Sentencias TSJ'!$G12)=0,"-",'Sentencias TSJ'!E12/('Sentencias TSJ'!$E12+'Sentencias TSJ'!$F12+'Sentencias TSJ'!$G12))</f>
        <v>0.75</v>
      </c>
      <c r="F12" s="23">
        <f>IF(('Sentencias TSJ'!$E12+'Sentencias TSJ'!$F12+'Sentencias TSJ'!$G12)=0,"-",'Sentencias TSJ'!F12/('Sentencias TSJ'!$E12+'Sentencias TSJ'!$F12+'Sentencias TSJ'!$G12))</f>
        <v>4.1666666666666664E-2</v>
      </c>
      <c r="G12" s="23">
        <f>IF(('Sentencias TSJ'!$E12+'Sentencias TSJ'!$F12+'Sentencias TSJ'!$G12)=0,"-",'Sentencias TSJ'!G12/('Sentencias TSJ'!$E12+'Sentencias TSJ'!$F12+'Sentencias TSJ'!$G12))</f>
        <v>0.20833333333333334</v>
      </c>
      <c r="H12" s="23">
        <f>IF(('Sentencias TSJ'!$H12+'Sentencias TSJ'!$I12+'Sentencias TSJ'!$J12)=0,"-",'Sentencias TSJ'!H12/('Sentencias TSJ'!$H12+'Sentencias TSJ'!$I12+'Sentencias TSJ'!$J12))</f>
        <v>0.97142857142857142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2.8571428571428571E-2</v>
      </c>
      <c r="K12" s="23">
        <f>IF(('Sentencias TSJ'!$K12+'Sentencias TSJ'!$L12+'Sentencias TSJ'!$M12)=0,"-",'Sentencias TSJ'!K12/('Sentencias TSJ'!$K12+'Sentencias TSJ'!$L12+'Sentencias TSJ'!$M12))</f>
        <v>0.84732824427480913</v>
      </c>
      <c r="L12" s="23">
        <f>IF(('Sentencias TSJ'!$K12+'Sentencias TSJ'!$L12+'Sentencias TSJ'!$M12)=0,"-",'Sentencias TSJ'!L12/('Sentencias TSJ'!$K12+'Sentencias TSJ'!$L12+'Sentencias TSJ'!$M12))</f>
        <v>3.4351145038167941E-2</v>
      </c>
      <c r="M12" s="23">
        <f>IF(('Sentencias TSJ'!$K12+'Sentencias TSJ'!$L12+'Sentencias TSJ'!$M12)=0,"-",'Sentencias TSJ'!M12/('Sentencias TSJ'!$K12+'Sentencias TSJ'!$L12+'Sentencias TSJ'!$M12))</f>
        <v>0.1183206106870229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0.82051282051282048</v>
      </c>
      <c r="C13" s="23">
        <f>IF(('Sentencias TSJ'!$B13+'Sentencias TSJ'!$C13+'Sentencias TSJ'!$D13)=0,"-",'Sentencias TSJ'!C13/('Sentencias TSJ'!$B13+'Sentencias TSJ'!$C13+'Sentencias TSJ'!$D13))</f>
        <v>0.10256410256410256</v>
      </c>
      <c r="D13" s="23">
        <f>IF(('Sentencias TSJ'!$B13+'Sentencias TSJ'!$C13+'Sentencias TSJ'!$D13)=0,"-",'Sentencias TSJ'!D13/('Sentencias TSJ'!$B13+'Sentencias TSJ'!$C13+'Sentencias TSJ'!$D13))</f>
        <v>7.6923076923076927E-2</v>
      </c>
      <c r="E13" s="23">
        <f>IF(('Sentencias TSJ'!$E13+'Sentencias TSJ'!$F13+'Sentencias TSJ'!$G13)=0,"-",'Sentencias TSJ'!E13/('Sentencias TSJ'!$E13+'Sentencias TSJ'!$F13+'Sentencias TSJ'!$G13))</f>
        <v>0.75</v>
      </c>
      <c r="F13" s="23">
        <f>IF(('Sentencias TSJ'!$E13+'Sentencias TSJ'!$F13+'Sentencias TSJ'!$G13)=0,"-",'Sentencias TSJ'!F13/('Sentencias TSJ'!$E13+'Sentencias TSJ'!$F13+'Sentencias TSJ'!$G13))</f>
        <v>0.25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0.83333333333333337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0.16666666666666666</v>
      </c>
      <c r="K13" s="23">
        <f>IF(('Sentencias TSJ'!$K13+'Sentencias TSJ'!$L13+'Sentencias TSJ'!$M13)=0,"-",'Sentencias TSJ'!K13/('Sentencias TSJ'!$K13+'Sentencias TSJ'!$L13+'Sentencias TSJ'!$M13))</f>
        <v>0.81632653061224492</v>
      </c>
      <c r="L13" s="23">
        <f>IF(('Sentencias TSJ'!$K13+'Sentencias TSJ'!$L13+'Sentencias TSJ'!$M13)=0,"-",'Sentencias TSJ'!L13/('Sentencias TSJ'!$K13+'Sentencias TSJ'!$L13+'Sentencias TSJ'!$M13))</f>
        <v>0.10204081632653061</v>
      </c>
      <c r="M13" s="23">
        <f>IF(('Sentencias TSJ'!$K13+'Sentencias TSJ'!$L13+'Sentencias TSJ'!$M13)=0,"-",'Sentencias TSJ'!M13/('Sentencias TSJ'!$K13+'Sentencias TSJ'!$L13+'Sentencias TSJ'!$M13))</f>
        <v>8.1632653061224483E-2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0.86250000000000004</v>
      </c>
      <c r="C14" s="23">
        <f>IF(('Sentencias TSJ'!$B14+'Sentencias TSJ'!$C14+'Sentencias TSJ'!$D14)=0,"-",'Sentencias TSJ'!C14/('Sentencias TSJ'!$B14+'Sentencias TSJ'!$C14+'Sentencias TSJ'!$D14))</f>
        <v>0.1</v>
      </c>
      <c r="D14" s="23">
        <f>IF(('Sentencias TSJ'!$B14+'Sentencias TSJ'!$C14+'Sentencias TSJ'!$D14)=0,"-",'Sentencias TSJ'!D14/('Sentencias TSJ'!$B14+'Sentencias TSJ'!$C14+'Sentencias TSJ'!$D14))</f>
        <v>3.7499999999999999E-2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1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</v>
      </c>
      <c r="K14" s="23">
        <f>IF(('Sentencias TSJ'!$K14+'Sentencias TSJ'!$L14+'Sentencias TSJ'!$M14)=0,"-",'Sentencias TSJ'!K14/('Sentencias TSJ'!$K14+'Sentencias TSJ'!$L14+'Sentencias TSJ'!$M14))</f>
        <v>0.87209302325581395</v>
      </c>
      <c r="L14" s="23">
        <f>IF(('Sentencias TSJ'!$K14+'Sentencias TSJ'!$L14+'Sentencias TSJ'!$M14)=0,"-",'Sentencias TSJ'!L14/('Sentencias TSJ'!$K14+'Sentencias TSJ'!$L14+'Sentencias TSJ'!$M14))</f>
        <v>9.3023255813953487E-2</v>
      </c>
      <c r="M14" s="23">
        <f>IF(('Sentencias TSJ'!$K14+'Sentencias TSJ'!$L14+'Sentencias TSJ'!$M14)=0,"-",'Sentencias TSJ'!M14/('Sentencias TSJ'!$K14+'Sentencias TSJ'!$L14+'Sentencias TSJ'!$M14))</f>
        <v>3.4883720930232558E-2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0.92397660818713445</v>
      </c>
      <c r="C15" s="23">
        <f>IF(('Sentencias TSJ'!$B15+'Sentencias TSJ'!$C15+'Sentencias TSJ'!$D15)=0,"-",'Sentencias TSJ'!C15/('Sentencias TSJ'!$B15+'Sentencias TSJ'!$C15+'Sentencias TSJ'!$D15))</f>
        <v>2.9239766081871343E-2</v>
      </c>
      <c r="D15" s="23">
        <f>IF(('Sentencias TSJ'!$B15+'Sentencias TSJ'!$C15+'Sentencias TSJ'!$D15)=0,"-",'Sentencias TSJ'!D15/('Sentencias TSJ'!$B15+'Sentencias TSJ'!$C15+'Sentencias TSJ'!$D15))</f>
        <v>4.6783625730994149E-2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0.8571428571428571</v>
      </c>
      <c r="I15" s="23">
        <f>IF(('Sentencias TSJ'!$H15+'Sentencias TSJ'!$I15+'Sentencias TSJ'!$J15)=0,"-",'Sentencias TSJ'!I15/('Sentencias TSJ'!$H15+'Sentencias TSJ'!$I15+'Sentencias TSJ'!$J15))</f>
        <v>0.14285714285714285</v>
      </c>
      <c r="J15" s="23">
        <f>IF(('Sentencias TSJ'!$H15+'Sentencias TSJ'!$I15+'Sentencias TSJ'!$J15)=0,"-",'Sentencias TSJ'!J15/('Sentencias TSJ'!$H15+'Sentencias TSJ'!$I15+'Sentencias TSJ'!$J15))</f>
        <v>0</v>
      </c>
      <c r="K15" s="23">
        <f>IF(('Sentencias TSJ'!$K15+'Sentencias TSJ'!$L15+'Sentencias TSJ'!$M15)=0,"-",'Sentencias TSJ'!K15/('Sentencias TSJ'!$K15+'Sentencias TSJ'!$L15+'Sentencias TSJ'!$M15))</f>
        <v>0.92063492063492058</v>
      </c>
      <c r="L15" s="23">
        <f>IF(('Sentencias TSJ'!$K15+'Sentencias TSJ'!$L15+'Sentencias TSJ'!$M15)=0,"-",'Sentencias TSJ'!L15/('Sentencias TSJ'!$K15+'Sentencias TSJ'!$L15+'Sentencias TSJ'!$M15))</f>
        <v>3.7037037037037035E-2</v>
      </c>
      <c r="M15" s="23">
        <f>IF(('Sentencias TSJ'!$K15+'Sentencias TSJ'!$L15+'Sentencias TSJ'!$M15)=0,"-",'Sentencias TSJ'!M15/('Sentencias TSJ'!$K15+'Sentencias TSJ'!$L15+'Sentencias TSJ'!$M15))</f>
        <v>4.2328042328042326E-2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0.87525773195876289</v>
      </c>
      <c r="C16" s="23">
        <f>IF(('Sentencias TSJ'!$B16+'Sentencias TSJ'!$C16+'Sentencias TSJ'!$D16)=0,"-",'Sentencias TSJ'!C16/('Sentencias TSJ'!$B16+'Sentencias TSJ'!$C16+'Sentencias TSJ'!$D16))</f>
        <v>6.1855670103092786E-2</v>
      </c>
      <c r="D16" s="23">
        <f>IF(('Sentencias TSJ'!$B16+'Sentencias TSJ'!$C16+'Sentencias TSJ'!$D16)=0,"-",'Sentencias TSJ'!D16/('Sentencias TSJ'!$B16+'Sentencias TSJ'!$C16+'Sentencias TSJ'!$D16))</f>
        <v>6.2886597938144329E-2</v>
      </c>
      <c r="E16" s="23">
        <f>IF(('Sentencias TSJ'!$E16+'Sentencias TSJ'!$F16+'Sentencias TSJ'!$G16)=0,"-",'Sentencias TSJ'!E16/('Sentencias TSJ'!$E16+'Sentencias TSJ'!$F16+'Sentencias TSJ'!$G16))</f>
        <v>0.87878787878787878</v>
      </c>
      <c r="F16" s="23">
        <f>IF(('Sentencias TSJ'!$E16+'Sentencias TSJ'!$F16+'Sentencias TSJ'!$G16)=0,"-",'Sentencias TSJ'!F16/('Sentencias TSJ'!$E16+'Sentencias TSJ'!$F16+'Sentencias TSJ'!$G16))</f>
        <v>6.6666666666666666E-2</v>
      </c>
      <c r="G16" s="23">
        <f>IF(('Sentencias TSJ'!$E16+'Sentencias TSJ'!$F16+'Sentencias TSJ'!$G16)=0,"-",'Sentencias TSJ'!G16/('Sentencias TSJ'!$E16+'Sentencias TSJ'!$F16+'Sentencias TSJ'!$G16))</f>
        <v>5.4545454545454543E-2</v>
      </c>
      <c r="H16" s="23">
        <f>IF(('Sentencias TSJ'!$H16+'Sentencias TSJ'!$I16+'Sentencias TSJ'!$J16)=0,"-",'Sentencias TSJ'!H16/('Sentencias TSJ'!$H16+'Sentencias TSJ'!$I16+'Sentencias TSJ'!$J16))</f>
        <v>0.82474226804123707</v>
      </c>
      <c r="I16" s="23">
        <f>IF(('Sentencias TSJ'!$H16+'Sentencias TSJ'!$I16+'Sentencias TSJ'!$J16)=0,"-",'Sentencias TSJ'!I16/('Sentencias TSJ'!$H16+'Sentencias TSJ'!$I16+'Sentencias TSJ'!$J16))</f>
        <v>0.10309278350515463</v>
      </c>
      <c r="J16" s="23">
        <f>IF(('Sentencias TSJ'!$H16+'Sentencias TSJ'!$I16+'Sentencias TSJ'!$J16)=0,"-",'Sentencias TSJ'!J16/('Sentencias TSJ'!$H16+'Sentencias TSJ'!$I16+'Sentencias TSJ'!$J16))</f>
        <v>7.2164948453608241E-2</v>
      </c>
      <c r="K16" s="23">
        <f>IF(('Sentencias TSJ'!$K16+'Sentencias TSJ'!$L16+'Sentencias TSJ'!$M16)=0,"-",'Sentencias TSJ'!K16/('Sentencias TSJ'!$K16+'Sentencias TSJ'!$L16+'Sentencias TSJ'!$M16))</f>
        <v>0.86535764375876578</v>
      </c>
      <c r="L16" s="23">
        <f>IF(('Sentencias TSJ'!$K16+'Sentencias TSJ'!$L16+'Sentencias TSJ'!$M16)=0,"-",'Sentencias TSJ'!L16/('Sentencias TSJ'!$K16+'Sentencias TSJ'!$L16+'Sentencias TSJ'!$M16))</f>
        <v>7.0827489481065917E-2</v>
      </c>
      <c r="M16" s="23">
        <f>IF(('Sentencias TSJ'!$K16+'Sentencias TSJ'!$L16+'Sentencias TSJ'!$M16)=0,"-",'Sentencias TSJ'!M16/('Sentencias TSJ'!$K16+'Sentencias TSJ'!$L16+'Sentencias TSJ'!$M16))</f>
        <v>6.3814866760168301E-2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0.86610878661087864</v>
      </c>
      <c r="C17" s="23">
        <f>IF(('Sentencias TSJ'!$B17+'Sentencias TSJ'!$C17+'Sentencias TSJ'!$D17)=0,"-",'Sentencias TSJ'!C17/('Sentencias TSJ'!$B17+'Sentencias TSJ'!$C17+'Sentencias TSJ'!$D17))</f>
        <v>6.4853556485355651E-2</v>
      </c>
      <c r="D17" s="23">
        <f>IF(('Sentencias TSJ'!$B17+'Sentencias TSJ'!$C17+'Sentencias TSJ'!$D17)=0,"-",'Sentencias TSJ'!D17/('Sentencias TSJ'!$B17+'Sentencias TSJ'!$C17+'Sentencias TSJ'!$D17))</f>
        <v>6.903765690376569E-2</v>
      </c>
      <c r="E17" s="23">
        <f>IF(('Sentencias TSJ'!$E17+'Sentencias TSJ'!$F17+'Sentencias TSJ'!$G17)=0,"-",'Sentencias TSJ'!E17/('Sentencias TSJ'!$E17+'Sentencias TSJ'!$F17+'Sentencias TSJ'!$G17))</f>
        <v>0.9285714285714286</v>
      </c>
      <c r="F17" s="23">
        <f>IF(('Sentencias TSJ'!$E17+'Sentencias TSJ'!$F17+'Sentencias TSJ'!$G17)=0,"-",'Sentencias TSJ'!F17/('Sentencias TSJ'!$E17+'Sentencias TSJ'!$F17+'Sentencias TSJ'!$G17))</f>
        <v>7.1428571428571425E-2</v>
      </c>
      <c r="G17" s="23">
        <f>IF(('Sentencias TSJ'!$E17+'Sentencias TSJ'!$F17+'Sentencias TSJ'!$G17)=0,"-",'Sentencias TSJ'!G17/('Sentencias TSJ'!$E17+'Sentencias TSJ'!$F17+'Sentencias TSJ'!$G17))</f>
        <v>0</v>
      </c>
      <c r="H17" s="23">
        <f>IF(('Sentencias TSJ'!$H17+'Sentencias TSJ'!$I17+'Sentencias TSJ'!$J17)=0,"-",'Sentencias TSJ'!H17/('Sentencias TSJ'!$H17+'Sentencias TSJ'!$I17+'Sentencias TSJ'!$J17))</f>
        <v>0.82222222222222219</v>
      </c>
      <c r="I17" s="23">
        <f>IF(('Sentencias TSJ'!$H17+'Sentencias TSJ'!$I17+'Sentencias TSJ'!$J17)=0,"-",'Sentencias TSJ'!I17/('Sentencias TSJ'!$H17+'Sentencias TSJ'!$I17+'Sentencias TSJ'!$J17))</f>
        <v>0</v>
      </c>
      <c r="J17" s="23">
        <f>IF(('Sentencias TSJ'!$H17+'Sentencias TSJ'!$I17+'Sentencias TSJ'!$J17)=0,"-",'Sentencias TSJ'!J17/('Sentencias TSJ'!$H17+'Sentencias TSJ'!$I17+'Sentencias TSJ'!$J17))</f>
        <v>0.17777777777777778</v>
      </c>
      <c r="K17" s="23">
        <f>IF(('Sentencias TSJ'!$K17+'Sentencias TSJ'!$L17+'Sentencias TSJ'!$M17)=0,"-",'Sentencias TSJ'!K17/('Sentencias TSJ'!$K17+'Sentencias TSJ'!$L17+'Sentencias TSJ'!$M17))</f>
        <v>0.86405959031657353</v>
      </c>
      <c r="L17" s="23">
        <f>IF(('Sentencias TSJ'!$K17+'Sentencias TSJ'!$L17+'Sentencias TSJ'!$M17)=0,"-",'Sentencias TSJ'!L17/('Sentencias TSJ'!$K17+'Sentencias TSJ'!$L17+'Sentencias TSJ'!$M17))</f>
        <v>5.9590316573556797E-2</v>
      </c>
      <c r="M17" s="23">
        <f>IF(('Sentencias TSJ'!$K17+'Sentencias TSJ'!$L17+'Sentencias TSJ'!$M17)=0,"-",'Sentencias TSJ'!M17/('Sentencias TSJ'!$K17+'Sentencias TSJ'!$L17+'Sentencias TSJ'!$M17))</f>
        <v>7.6350093109869649E-2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0.875</v>
      </c>
      <c r="C18" s="23">
        <f>IF(('Sentencias TSJ'!$B18+'Sentencias TSJ'!$C18+'Sentencias TSJ'!$D18)=0,"-",'Sentencias TSJ'!C18/('Sentencias TSJ'!$B18+'Sentencias TSJ'!$C18+'Sentencias TSJ'!$D18))</f>
        <v>0.125</v>
      </c>
      <c r="D18" s="23">
        <f>IF(('Sentencias TSJ'!$B18+'Sentencias TSJ'!$C18+'Sentencias TSJ'!$D18)=0,"-",'Sentencias TSJ'!D18/('Sentencias TSJ'!$B18+'Sentencias TSJ'!$C18+'Sentencias TSJ'!$D18))</f>
        <v>0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0.66666666666666663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0.33333333333333331</v>
      </c>
      <c r="K18" s="23">
        <f>IF(('Sentencias TSJ'!$K18+'Sentencias TSJ'!$L18+'Sentencias TSJ'!$M18)=0,"-",'Sentencias TSJ'!K18/('Sentencias TSJ'!$K18+'Sentencias TSJ'!$L18+'Sentencias TSJ'!$M18))</f>
        <v>0.8571428571428571</v>
      </c>
      <c r="L18" s="23">
        <f>IF(('Sentencias TSJ'!$K18+'Sentencias TSJ'!$L18+'Sentencias TSJ'!$M18)=0,"-",'Sentencias TSJ'!L18/('Sentencias TSJ'!$K18+'Sentencias TSJ'!$L18+'Sentencias TSJ'!$M18))</f>
        <v>0.10714285714285714</v>
      </c>
      <c r="M18" s="23">
        <f>IF(('Sentencias TSJ'!$K18+'Sentencias TSJ'!$L18+'Sentencias TSJ'!$M18)=0,"-",'Sentencias TSJ'!M18/('Sentencias TSJ'!$K18+'Sentencias TSJ'!$L18+'Sentencias TSJ'!$M18))</f>
        <v>3.5714285714285712E-2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0.86792452830188682</v>
      </c>
      <c r="C19" s="23">
        <f>IF(('Sentencias TSJ'!$B19+'Sentencias TSJ'!$C19+'Sentencias TSJ'!$D19)=0,"-",'Sentencias TSJ'!C19/('Sentencias TSJ'!$B19+'Sentencias TSJ'!$C19+'Sentencias TSJ'!$D19))</f>
        <v>7.5471698113207544E-2</v>
      </c>
      <c r="D19" s="23">
        <f>IF(('Sentencias TSJ'!$B19+'Sentencias TSJ'!$C19+'Sentencias TSJ'!$D19)=0,"-",'Sentencias TSJ'!D19/('Sentencias TSJ'!$B19+'Sentencias TSJ'!$C19+'Sentencias TSJ'!$D19))</f>
        <v>5.6603773584905662E-2</v>
      </c>
      <c r="E19" s="23">
        <f>IF(('Sentencias TSJ'!$E19+'Sentencias TSJ'!$F19+'Sentencias TSJ'!$G19)=0,"-",'Sentencias TSJ'!E19/('Sentencias TSJ'!$E19+'Sentencias TSJ'!$F19+'Sentencias TSJ'!$G19))</f>
        <v>0.75</v>
      </c>
      <c r="F19" s="23">
        <f>IF(('Sentencias TSJ'!$E19+'Sentencias TSJ'!$F19+'Sentencias TSJ'!$G19)=0,"-",'Sentencias TSJ'!F19/('Sentencias TSJ'!$E19+'Sentencias TSJ'!$F19+'Sentencias TSJ'!$G19))</f>
        <v>0.25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0.875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0.125</v>
      </c>
      <c r="K19" s="23">
        <f>IF(('Sentencias TSJ'!$K19+'Sentencias TSJ'!$L19+'Sentencias TSJ'!$M19)=0,"-",'Sentencias TSJ'!K19/('Sentencias TSJ'!$K19+'Sentencias TSJ'!$L19+'Sentencias TSJ'!$M19))</f>
        <v>0.86440677966101698</v>
      </c>
      <c r="L19" s="23">
        <f>IF(('Sentencias TSJ'!$K19+'Sentencias TSJ'!$L19+'Sentencias TSJ'!$M19)=0,"-",'Sentencias TSJ'!L19/('Sentencias TSJ'!$K19+'Sentencias TSJ'!$L19+'Sentencias TSJ'!$M19))</f>
        <v>7.6271186440677971E-2</v>
      </c>
      <c r="M19" s="23">
        <f>IF(('Sentencias TSJ'!$K19+'Sentencias TSJ'!$L19+'Sentencias TSJ'!$M19)=0,"-",'Sentencias TSJ'!M19/('Sentencias TSJ'!$K19+'Sentencias TSJ'!$L19+'Sentencias TSJ'!$M19))</f>
        <v>5.9322033898305086E-2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0.9419642857142857</v>
      </c>
      <c r="C20" s="23">
        <f>IF(('Sentencias TSJ'!$B20+'Sentencias TSJ'!$C20+'Sentencias TSJ'!$D20)=0,"-",'Sentencias TSJ'!C20/('Sentencias TSJ'!$B20+'Sentencias TSJ'!$C20+'Sentencias TSJ'!$D20))</f>
        <v>2.2321428571428572E-2</v>
      </c>
      <c r="D20" s="23">
        <f>IF(('Sentencias TSJ'!$B20+'Sentencias TSJ'!$C20+'Sentencias TSJ'!$D20)=0,"-",'Sentencias TSJ'!D20/('Sentencias TSJ'!$B20+'Sentencias TSJ'!$C20+'Sentencias TSJ'!$D20))</f>
        <v>3.5714285714285712E-2</v>
      </c>
      <c r="E20" s="23">
        <f>IF(('Sentencias TSJ'!$E20+'Sentencias TSJ'!$F20+'Sentencias TSJ'!$G20)=0,"-",'Sentencias TSJ'!E20/('Sentencias TSJ'!$E20+'Sentencias TSJ'!$F20+'Sentencias TSJ'!$G20))</f>
        <v>0.96153846153846156</v>
      </c>
      <c r="F20" s="23">
        <f>IF(('Sentencias TSJ'!$E20+'Sentencias TSJ'!$F20+'Sentencias TSJ'!$G20)=0,"-",'Sentencias TSJ'!F20/('Sentencias TSJ'!$E20+'Sentencias TSJ'!$F20+'Sentencias TSJ'!$G20))</f>
        <v>0</v>
      </c>
      <c r="G20" s="23">
        <f>IF(('Sentencias TSJ'!$E20+'Sentencias TSJ'!$F20+'Sentencias TSJ'!$G20)=0,"-",'Sentencias TSJ'!G20/('Sentencias TSJ'!$E20+'Sentencias TSJ'!$F20+'Sentencias TSJ'!$G20))</f>
        <v>3.8461538461538464E-2</v>
      </c>
      <c r="H20" s="23">
        <f>IF(('Sentencias TSJ'!$H20+'Sentencias TSJ'!$I20+'Sentencias TSJ'!$J20)=0,"-",'Sentencias TSJ'!H20/('Sentencias TSJ'!$H20+'Sentencias TSJ'!$I20+'Sentencias TSJ'!$J20))</f>
        <v>0.86111111111111116</v>
      </c>
      <c r="I20" s="23">
        <f>IF(('Sentencias TSJ'!$H20+'Sentencias TSJ'!$I20+'Sentencias TSJ'!$J20)=0,"-",'Sentencias TSJ'!I20/('Sentencias TSJ'!$H20+'Sentencias TSJ'!$I20+'Sentencias TSJ'!$J20))</f>
        <v>4.1666666666666664E-2</v>
      </c>
      <c r="J20" s="23">
        <f>IF(('Sentencias TSJ'!$H20+'Sentencias TSJ'!$I20+'Sentencias TSJ'!$J20)=0,"-",'Sentencias TSJ'!J20/('Sentencias TSJ'!$H20+'Sentencias TSJ'!$I20+'Sentencias TSJ'!$J20))</f>
        <v>9.7222222222222224E-2</v>
      </c>
      <c r="K20" s="23">
        <f>IF(('Sentencias TSJ'!$K20+'Sentencias TSJ'!$L20+'Sentencias TSJ'!$M20)=0,"-",'Sentencias TSJ'!K20/('Sentencias TSJ'!$K20+'Sentencias TSJ'!$L20+'Sentencias TSJ'!$M20))</f>
        <v>0.93223443223443225</v>
      </c>
      <c r="L20" s="23">
        <f>IF(('Sentencias TSJ'!$K20+'Sentencias TSJ'!$L20+'Sentencias TSJ'!$M20)=0,"-",'Sentencias TSJ'!L20/('Sentencias TSJ'!$K20+'Sentencias TSJ'!$L20+'Sentencias TSJ'!$M20))</f>
        <v>2.3809523809523808E-2</v>
      </c>
      <c r="M20" s="23">
        <f>IF(('Sentencias TSJ'!$K20+'Sentencias TSJ'!$L20+'Sentencias TSJ'!$M20)=0,"-",'Sentencias TSJ'!M20/('Sentencias TSJ'!$K20+'Sentencias TSJ'!$L20+'Sentencias TSJ'!$M20))</f>
        <v>4.3956043956043959E-2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0.76744186046511631</v>
      </c>
      <c r="C21" s="23">
        <f>IF(('Sentencias TSJ'!$B21+'Sentencias TSJ'!$C21+'Sentencias TSJ'!$D21)=0,"-",'Sentencias TSJ'!C21/('Sentencias TSJ'!$B21+'Sentencias TSJ'!$C21+'Sentencias TSJ'!$D21))</f>
        <v>8.1395348837209308E-2</v>
      </c>
      <c r="D21" s="23">
        <f>IF(('Sentencias TSJ'!$B21+'Sentencias TSJ'!$C21+'Sentencias TSJ'!$D21)=0,"-",'Sentencias TSJ'!D21/('Sentencias TSJ'!$B21+'Sentencias TSJ'!$C21+'Sentencias TSJ'!$D21))</f>
        <v>0.15116279069767441</v>
      </c>
      <c r="E21" s="23">
        <f>IF(('Sentencias TSJ'!$E21+'Sentencias TSJ'!$F21+'Sentencias TSJ'!$G21)=0,"-",'Sentencias TSJ'!E21/('Sentencias TSJ'!$E21+'Sentencias TSJ'!$F21+'Sentencias TSJ'!$G21))</f>
        <v>0.66666666666666663</v>
      </c>
      <c r="F21" s="23">
        <f>IF(('Sentencias TSJ'!$E21+'Sentencias TSJ'!$F21+'Sentencias TSJ'!$G21)=0,"-",'Sentencias TSJ'!F21/('Sentencias TSJ'!$E21+'Sentencias TSJ'!$F21+'Sentencias TSJ'!$G21))</f>
        <v>0.16666666666666666</v>
      </c>
      <c r="G21" s="23">
        <f>IF(('Sentencias TSJ'!$E21+'Sentencias TSJ'!$F21+'Sentencias TSJ'!$G21)=0,"-",'Sentencias TSJ'!G21/('Sentencias TSJ'!$E21+'Sentencias TSJ'!$F21+'Sentencias TSJ'!$G21))</f>
        <v>0.16666666666666666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0.78640776699029125</v>
      </c>
      <c r="L21" s="23">
        <f>IF(('Sentencias TSJ'!$K21+'Sentencias TSJ'!$L21+'Sentencias TSJ'!$M21)=0,"-",'Sentencias TSJ'!L21/('Sentencias TSJ'!$K21+'Sentencias TSJ'!$L21+'Sentencias TSJ'!$M21))</f>
        <v>7.7669902912621352E-2</v>
      </c>
      <c r="M21" s="23">
        <f>IF(('Sentencias TSJ'!$K21+'Sentencias TSJ'!$L21+'Sentencias TSJ'!$M21)=0,"-",'Sentencias TSJ'!M21/('Sentencias TSJ'!$K21+'Sentencias TSJ'!$L21+'Sentencias TSJ'!$M21))</f>
        <v>0.13592233009708737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0.88</v>
      </c>
      <c r="C22" s="23">
        <f>IF(('Sentencias TSJ'!$B22+'Sentencias TSJ'!$C22+'Sentencias TSJ'!$D22)=0,"-",'Sentencias TSJ'!C22/('Sentencias TSJ'!$B22+'Sentencias TSJ'!$C22+'Sentencias TSJ'!$D22))</f>
        <v>0</v>
      </c>
      <c r="D22" s="23">
        <f>IF(('Sentencias TSJ'!$B22+'Sentencias TSJ'!$C22+'Sentencias TSJ'!$D22)=0,"-",'Sentencias TSJ'!D22/('Sentencias TSJ'!$B22+'Sentencias TSJ'!$C22+'Sentencias TSJ'!$D22))</f>
        <v>0.12</v>
      </c>
      <c r="E22" s="23">
        <f>IF(('Sentencias TSJ'!$E22+'Sentencias TSJ'!$F22+'Sentencias TSJ'!$G22)=0,"-",'Sentencias TSJ'!E22/('Sentencias TSJ'!$E22+'Sentencias TSJ'!$F22+'Sentencias TSJ'!$G22))</f>
        <v>0.83333333333333337</v>
      </c>
      <c r="F22" s="23">
        <f>IF(('Sentencias TSJ'!$E22+'Sentencias TSJ'!$F22+'Sentencias TSJ'!$G22)=0,"-",'Sentencias TSJ'!F22/('Sentencias TSJ'!$E22+'Sentencias TSJ'!$F22+'Sentencias TSJ'!$G22))</f>
        <v>0.16666666666666666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1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0.89743589743589747</v>
      </c>
      <c r="L22" s="23">
        <f>IF(('Sentencias TSJ'!$K22+'Sentencias TSJ'!$L22+'Sentencias TSJ'!$M22)=0,"-",'Sentencias TSJ'!L22/('Sentencias TSJ'!$K22+'Sentencias TSJ'!$L22+'Sentencias TSJ'!$M22))</f>
        <v>2.564102564102564E-2</v>
      </c>
      <c r="M22" s="23">
        <f>IF(('Sentencias TSJ'!$K22+'Sentencias TSJ'!$L22+'Sentencias TSJ'!$M22)=0,"-",'Sentencias TSJ'!M22/('Sentencias TSJ'!$K22+'Sentencias TSJ'!$L22+'Sentencias TSJ'!$M22))</f>
        <v>7.6923076923076927E-2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0.83333333333333337</v>
      </c>
      <c r="C23" s="23">
        <f>IF(('Sentencias TSJ'!$B23+'Sentencias TSJ'!$C23+'Sentencias TSJ'!$D23)=0,"-",'Sentencias TSJ'!C23/('Sentencias TSJ'!$B23+'Sentencias TSJ'!$C23+'Sentencias TSJ'!$D23))</f>
        <v>9.0909090909090912E-2</v>
      </c>
      <c r="D23" s="23">
        <f>IF(('Sentencias TSJ'!$B23+'Sentencias TSJ'!$C23+'Sentencias TSJ'!$D23)=0,"-",'Sentencias TSJ'!D23/('Sentencias TSJ'!$B23+'Sentencias TSJ'!$C23+'Sentencias TSJ'!$D23))</f>
        <v>7.575757575757576E-2</v>
      </c>
      <c r="E23" s="23">
        <f>IF(('Sentencias TSJ'!$E23+'Sentencias TSJ'!$F23+'Sentencias TSJ'!$G23)=0,"-",'Sentencias TSJ'!E23/('Sentencias TSJ'!$E23+'Sentencias TSJ'!$F23+'Sentencias TSJ'!$G23))</f>
        <v>0.8571428571428571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0.14285714285714285</v>
      </c>
      <c r="H23" s="23">
        <f>IF(('Sentencias TSJ'!$H23+'Sentencias TSJ'!$I23+'Sentencias TSJ'!$J23)=0,"-",'Sentencias TSJ'!H23/('Sentencias TSJ'!$H23+'Sentencias TSJ'!$I23+'Sentencias TSJ'!$J23))</f>
        <v>0.88888888888888884</v>
      </c>
      <c r="I23" s="23">
        <f>IF(('Sentencias TSJ'!$H23+'Sentencias TSJ'!$I23+'Sentencias TSJ'!$J23)=0,"-",'Sentencias TSJ'!I23/('Sentencias TSJ'!$H23+'Sentencias TSJ'!$I23+'Sentencias TSJ'!$J23))</f>
        <v>5.5555555555555552E-2</v>
      </c>
      <c r="J23" s="23">
        <f>IF(('Sentencias TSJ'!$H23+'Sentencias TSJ'!$I23+'Sentencias TSJ'!$J23)=0,"-",'Sentencias TSJ'!J23/('Sentencias TSJ'!$H23+'Sentencias TSJ'!$I23+'Sentencias TSJ'!$J23))</f>
        <v>5.5555555555555552E-2</v>
      </c>
      <c r="K23" s="23">
        <f>IF(('Sentencias TSJ'!$K23+'Sentencias TSJ'!$L23+'Sentencias TSJ'!$M23)=0,"-",'Sentencias TSJ'!K23/('Sentencias TSJ'!$K23+'Sentencias TSJ'!$L23+'Sentencias TSJ'!$M23))</f>
        <v>0.84615384615384615</v>
      </c>
      <c r="L23" s="23">
        <f>IF(('Sentencias TSJ'!$K23+'Sentencias TSJ'!$L23+'Sentencias TSJ'!$M23)=0,"-",'Sentencias TSJ'!L23/('Sentencias TSJ'!$K23+'Sentencias TSJ'!$L23+'Sentencias TSJ'!$M23))</f>
        <v>7.6923076923076927E-2</v>
      </c>
      <c r="M23" s="23">
        <f>IF(('Sentencias TSJ'!$K23+'Sentencias TSJ'!$L23+'Sentencias TSJ'!$M23)=0,"-",'Sentencias TSJ'!M23/('Sentencias TSJ'!$K23+'Sentencias TSJ'!$L23+'Sentencias TSJ'!$M23))</f>
        <v>7.6923076923076927E-2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0.9375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6.25E-2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0.95238095238095233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4.7619047619047616E-2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0.87485811577752559</v>
      </c>
      <c r="C25" s="7">
        <f>IF(('Sentencias TSJ'!$B25+'Sentencias TSJ'!$C25+'Sentencias TSJ'!$D25)=0,"-",'Sentencias TSJ'!C25/('Sentencias TSJ'!$B25+'Sentencias TSJ'!$C25+'Sentencias TSJ'!$D25))</f>
        <v>6.1577752553916003E-2</v>
      </c>
      <c r="D25" s="7">
        <f>IF(('Sentencias TSJ'!$B25+'Sentencias TSJ'!$C25+'Sentencias TSJ'!$D25)=0,"-",'Sentencias TSJ'!D25/('Sentencias TSJ'!$B25+'Sentencias TSJ'!$C25+'Sentencias TSJ'!$D25))</f>
        <v>6.3564131668558455E-2</v>
      </c>
      <c r="E25" s="7">
        <f>IF(('Sentencias TSJ'!$E25+'Sentencias TSJ'!$F25+'Sentencias TSJ'!$G25)=0,"-",'Sentencias TSJ'!E25/('Sentencias TSJ'!$E25+'Sentencias TSJ'!$F25+'Sentencias TSJ'!$G25))</f>
        <v>0.85342019543973946</v>
      </c>
      <c r="F25" s="7">
        <f>IF(('Sentencias TSJ'!$E25+'Sentencias TSJ'!$F25+'Sentencias TSJ'!$G25)=0,"-",'Sentencias TSJ'!F25/('Sentencias TSJ'!$E25+'Sentencias TSJ'!$F25+'Sentencias TSJ'!$G25))</f>
        <v>7.4918566775244305E-2</v>
      </c>
      <c r="G25" s="7">
        <f>IF(('Sentencias TSJ'!$E25+'Sentencias TSJ'!$F25+'Sentencias TSJ'!$G25)=0,"-",'Sentencias TSJ'!G25/('Sentencias TSJ'!$E25+'Sentencias TSJ'!$F25+'Sentencias TSJ'!$G25))</f>
        <v>7.1661237785016291E-2</v>
      </c>
      <c r="H25" s="7">
        <f>IF(('Sentencias TSJ'!$H25+'Sentencias TSJ'!$I25+'Sentencias TSJ'!$J25)=0,"-",'Sentencias TSJ'!H25/('Sentencias TSJ'!$H25+'Sentencias TSJ'!$I25+'Sentencias TSJ'!$J25))</f>
        <v>0.8547854785478548</v>
      </c>
      <c r="I25" s="7">
        <f>IF(('Sentencias TSJ'!$H25+'Sentencias TSJ'!$I25+'Sentencias TSJ'!$J25)=0,"-",'Sentencias TSJ'!I25/('Sentencias TSJ'!$H25+'Sentencias TSJ'!$I25+'Sentencias TSJ'!$J25))</f>
        <v>6.6006600660066E-2</v>
      </c>
      <c r="J25" s="7">
        <f>IF(('Sentencias TSJ'!$H25+'Sentencias TSJ'!$I25+'Sentencias TSJ'!$J25)=0,"-",'Sentencias TSJ'!J25/('Sentencias TSJ'!$H25+'Sentencias TSJ'!$I25+'Sentencias TSJ'!$J25))</f>
        <v>7.9207920792079209E-2</v>
      </c>
      <c r="K25" s="7">
        <f>IF(('Sentencias TSJ'!$K25+'Sentencias TSJ'!$L25+'Sentencias TSJ'!$M25)=0,"-",'Sentencias TSJ'!K25/('Sentencias TSJ'!$K25+'Sentencias TSJ'!$L25+'Sentencias TSJ'!$M25))</f>
        <v>0.87063331079558259</v>
      </c>
      <c r="L25" s="7">
        <f>IF(('Sentencias TSJ'!$K25+'Sentencias TSJ'!$L25+'Sentencias TSJ'!$M25)=0,"-",'Sentencias TSJ'!L25/('Sentencias TSJ'!$K25+'Sentencias TSJ'!$L25+'Sentencias TSJ'!$M25))</f>
        <v>6.3105702050935311E-2</v>
      </c>
      <c r="M25" s="7">
        <f>IF(('Sentencias TSJ'!$K25+'Sentencias TSJ'!$L25+'Sentencias TSJ'!$M25)=0,"-",'Sentencias TSJ'!M25/('Sentencias TSJ'!$K25+'Sentencias TSJ'!$L25+'Sentencias TSJ'!$M25))</f>
        <v>6.6260987153482082E-2</v>
      </c>
    </row>
    <row r="28" spans="1:13" x14ac:dyDescent="0.25">
      <c r="A28" s="33" t="s">
        <v>1</v>
      </c>
      <c r="B28" s="30" t="s">
        <v>33</v>
      </c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3" ht="24" customHeight="1" x14ac:dyDescent="0.25">
      <c r="A29" s="32"/>
      <c r="B29" s="33" t="s">
        <v>30</v>
      </c>
      <c r="C29" s="34"/>
      <c r="D29" s="34"/>
      <c r="E29" s="33" t="s">
        <v>31</v>
      </c>
      <c r="F29" s="34"/>
      <c r="G29" s="34"/>
      <c r="H29" s="33" t="s">
        <v>32</v>
      </c>
      <c r="I29" s="34"/>
      <c r="J29" s="34"/>
      <c r="K29" s="33" t="s">
        <v>2</v>
      </c>
      <c r="L29" s="34"/>
      <c r="M29" s="34"/>
    </row>
    <row r="30" spans="1:13" ht="51" x14ac:dyDescent="0.25">
      <c r="A30" s="32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0.85245901639344257</v>
      </c>
      <c r="C31" s="23">
        <f>IF(('Sentencias TSJ'!$B31+'Sentencias TSJ'!$C31+'Sentencias TSJ'!$D31)=0,"-",'Sentencias TSJ'!C31/('Sentencias TSJ'!$B31+'Sentencias TSJ'!$C31+'Sentencias TSJ'!$D31))</f>
        <v>8.1967213114754092E-2</v>
      </c>
      <c r="D31" s="23">
        <f>IF(('Sentencias TSJ'!$B31+'Sentencias TSJ'!$C31+'Sentencias TSJ'!$D31)=0,"-",'Sentencias TSJ'!D31/('Sentencias TSJ'!$B31+'Sentencias TSJ'!$C31+'Sentencias TSJ'!$D31))</f>
        <v>6.5573770491803282E-2</v>
      </c>
      <c r="E31" s="23">
        <f>IF(('Sentencias TSJ'!$E31+'Sentencias TSJ'!$F31+'Sentencias TSJ'!$G31)=0,"-",'Sentencias TSJ'!E31/('Sentencias TSJ'!$E31+'Sentencias TSJ'!$F31+'Sentencias TSJ'!$G31))</f>
        <v>0.66666666666666663</v>
      </c>
      <c r="F31" s="23">
        <f>IF(('Sentencias TSJ'!$E31+'Sentencias TSJ'!$F31+'Sentencias TSJ'!$G31)=0,"-",'Sentencias TSJ'!F31/('Sentencias TSJ'!$E31+'Sentencias TSJ'!$F31+'Sentencias TSJ'!$G31))</f>
        <v>0.33333333333333331</v>
      </c>
      <c r="G31" s="23">
        <f>IF(('Sentencias TSJ'!$E31+'Sentencias TSJ'!$F31+'Sentencias TSJ'!$G31)=0,"-",'Sentencias TSJ'!G31/('Sentencias TSJ'!$E31+'Sentencias TSJ'!$F31+'Sentencias TSJ'!$G31))</f>
        <v>0</v>
      </c>
      <c r="H31" s="23">
        <f>IF(('Sentencias TSJ'!$H31+'Sentencias TSJ'!$I31+'Sentencias TSJ'!$J31)=0,"-",'Sentencias TSJ'!H31/('Sentencias TSJ'!$H31+'Sentencias TSJ'!$I31+'Sentencias TSJ'!$J31))</f>
        <v>0.66666666666666663</v>
      </c>
      <c r="I31" s="23">
        <f>IF(('Sentencias TSJ'!$H31+'Sentencias TSJ'!$I31+'Sentencias TSJ'!$J31)=0,"-",'Sentencias TSJ'!I31/('Sentencias TSJ'!$H31+'Sentencias TSJ'!$I31+'Sentencias TSJ'!$J31))</f>
        <v>0</v>
      </c>
      <c r="J31" s="23">
        <f>IF(('Sentencias TSJ'!$H31+'Sentencias TSJ'!$I31+'Sentencias TSJ'!$J31)=0,"-",'Sentencias TSJ'!J31/('Sentencias TSJ'!$H31+'Sentencias TSJ'!$I31+'Sentencias TSJ'!$J31))</f>
        <v>0.33333333333333331</v>
      </c>
      <c r="K31" s="23">
        <f>IF(('Sentencias TSJ'!$K31+'Sentencias TSJ'!$L31+'Sentencias TSJ'!$M31)=0,"-",'Sentencias TSJ'!K31/('Sentencias TSJ'!$K31+'Sentencias TSJ'!$L31+'Sentencias TSJ'!$M31))</f>
        <v>0.83582089552238803</v>
      </c>
      <c r="L31" s="23">
        <f>IF(('Sentencias TSJ'!$K31+'Sentencias TSJ'!$L31+'Sentencias TSJ'!$M31)=0,"-",'Sentencias TSJ'!L31/('Sentencias TSJ'!$K31+'Sentencias TSJ'!$L31+'Sentencias TSJ'!$M31))</f>
        <v>8.9552238805970144E-2</v>
      </c>
      <c r="M31" s="23">
        <f>IF(('Sentencias TSJ'!$K31+'Sentencias TSJ'!$L31+'Sentencias TSJ'!$M31)=0,"-",'Sentencias TSJ'!M31/('Sentencias TSJ'!$K31+'Sentencias TSJ'!$L31+'Sentencias TSJ'!$M31))</f>
        <v>7.4626865671641784E-2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0.6</v>
      </c>
      <c r="C32" s="23">
        <f>IF(('Sentencias TSJ'!$B32+'Sentencias TSJ'!$C32+'Sentencias TSJ'!$D32)=0,"-",'Sentencias TSJ'!C32/('Sentencias TSJ'!$B32+'Sentencias TSJ'!$C32+'Sentencias TSJ'!$D32))</f>
        <v>0.1</v>
      </c>
      <c r="D32" s="23">
        <f>IF(('Sentencias TSJ'!$B32+'Sentencias TSJ'!$C32+'Sentencias TSJ'!$D32)=0,"-",'Sentencias TSJ'!D32/('Sentencias TSJ'!$B32+'Sentencias TSJ'!$C32+'Sentencias TSJ'!$D32))</f>
        <v>0.3</v>
      </c>
      <c r="E32" s="23" t="str">
        <f>IF(('Sentencias TSJ'!$E32+'Sentencias TSJ'!$F32+'Sentencias TSJ'!$G32)=0,"-",'Sentencias TSJ'!E32/('Sentencias TSJ'!$E32+'Sentencias TSJ'!$F32+'Sentencias TSJ'!$G32))</f>
        <v>-</v>
      </c>
      <c r="F32" s="23" t="str">
        <f>IF(('Sentencias TSJ'!$E32+'Sentencias TSJ'!$F32+'Sentencias TSJ'!$G32)=0,"-",'Sentencias TSJ'!F32/('Sentencias TSJ'!$E32+'Sentencias TSJ'!$F32+'Sentencias TSJ'!$G32))</f>
        <v>-</v>
      </c>
      <c r="G32" s="23" t="str">
        <f>IF(('Sentencias TSJ'!$E32+'Sentencias TSJ'!$F32+'Sentencias TSJ'!$G32)=0,"-",'Sentencias TSJ'!G32/('Sentencias TSJ'!$E32+'Sentencias TSJ'!$F32+'Sentencias TSJ'!$G32))</f>
        <v>-</v>
      </c>
      <c r="H32" s="23">
        <f>IF(('Sentencias TSJ'!$H32+'Sentencias TSJ'!$I32+'Sentencias TSJ'!$J32)=0,"-",'Sentencias TSJ'!H32/('Sentencias TSJ'!$H32+'Sentencias TSJ'!$I32+'Sentencias TSJ'!$J32))</f>
        <v>1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</v>
      </c>
      <c r="K32" s="23">
        <f>IF(('Sentencias TSJ'!$K32+'Sentencias TSJ'!$L32+'Sentencias TSJ'!$M32)=0,"-",'Sentencias TSJ'!K32/('Sentencias TSJ'!$K32+'Sentencias TSJ'!$L32+'Sentencias TSJ'!$M32))</f>
        <v>0.69230769230769229</v>
      </c>
      <c r="L32" s="23">
        <f>IF(('Sentencias TSJ'!$K32+'Sentencias TSJ'!$L32+'Sentencias TSJ'!$M32)=0,"-",'Sentencias TSJ'!L32/('Sentencias TSJ'!$K32+'Sentencias TSJ'!$L32+'Sentencias TSJ'!$M32))</f>
        <v>7.6923076923076927E-2</v>
      </c>
      <c r="M32" s="23">
        <f>IF(('Sentencias TSJ'!$K32+'Sentencias TSJ'!$L32+'Sentencias TSJ'!$M32)=0,"-",'Sentencias TSJ'!M32/('Sentencias TSJ'!$K32+'Sentencias TSJ'!$L32+'Sentencias TSJ'!$M32))</f>
        <v>0.23076923076923078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0.8</v>
      </c>
      <c r="C33" s="23">
        <f>IF(('Sentencias TSJ'!$B33+'Sentencias TSJ'!$C33+'Sentencias TSJ'!$D33)=0,"-",'Sentencias TSJ'!C33/('Sentencias TSJ'!$B33+'Sentencias TSJ'!$C33+'Sentencias TSJ'!$D33))</f>
        <v>0.2</v>
      </c>
      <c r="D33" s="23">
        <f>IF(('Sentencias TSJ'!$B33+'Sentencias TSJ'!$C33+'Sentencias TSJ'!$D33)=0,"-",'Sentencias TSJ'!D33/('Sentencias TSJ'!$B33+'Sentencias TSJ'!$C33+'Sentencias TSJ'!$D33))</f>
        <v>0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>
        <f>IF(('Sentencias TSJ'!$K33+'Sentencias TSJ'!$L33+'Sentencias TSJ'!$M33)=0,"-",'Sentencias TSJ'!K33/('Sentencias TSJ'!$K33+'Sentencias TSJ'!$L33+'Sentencias TSJ'!$M33))</f>
        <v>0.8</v>
      </c>
      <c r="L33" s="23">
        <f>IF(('Sentencias TSJ'!$K33+'Sentencias TSJ'!$L33+'Sentencias TSJ'!$M33)=0,"-",'Sentencias TSJ'!L33/('Sentencias TSJ'!$K33+'Sentencias TSJ'!$L33+'Sentencias TSJ'!$M33))</f>
        <v>0.2</v>
      </c>
      <c r="M33" s="23">
        <f>IF(('Sentencias TSJ'!$K33+'Sentencias TSJ'!$L33+'Sentencias TSJ'!$M33)=0,"-",'Sentencias TSJ'!M33/('Sentencias TSJ'!$K33+'Sentencias TSJ'!$L33+'Sentencias TSJ'!$M33))</f>
        <v>0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0.8571428571428571</v>
      </c>
      <c r="C34" s="23">
        <f>IF(('Sentencias TSJ'!$B34+'Sentencias TSJ'!$C34+'Sentencias TSJ'!$D34)=0,"-",'Sentencias TSJ'!C34/('Sentencias TSJ'!$B34+'Sentencias TSJ'!$C34+'Sentencias TSJ'!$D34))</f>
        <v>0.14285714285714285</v>
      </c>
      <c r="D34" s="23">
        <f>IF(('Sentencias TSJ'!$B34+'Sentencias TSJ'!$C34+'Sentencias TSJ'!$D34)=0,"-",'Sentencias TSJ'!D34/('Sentencias TSJ'!$B34+'Sentencias TSJ'!$C34+'Sentencias TSJ'!$D34))</f>
        <v>0</v>
      </c>
      <c r="E34" s="23">
        <f>IF(('Sentencias TSJ'!$E34+'Sentencias TSJ'!$F34+'Sentencias TSJ'!$G34)=0,"-",'Sentencias TSJ'!E34/('Sentencias TSJ'!$E34+'Sentencias TSJ'!$F34+'Sentencias TSJ'!$G34))</f>
        <v>0</v>
      </c>
      <c r="F34" s="23">
        <f>IF(('Sentencias TSJ'!$E34+'Sentencias TSJ'!$F34+'Sentencias TSJ'!$G34)=0,"-",'Sentencias TSJ'!F34/('Sentencias TSJ'!$E34+'Sentencias TSJ'!$F34+'Sentencias TSJ'!$G34))</f>
        <v>0</v>
      </c>
      <c r="G34" s="23">
        <f>IF(('Sentencias TSJ'!$E34+'Sentencias TSJ'!$F34+'Sentencias TSJ'!$G34)=0,"-",'Sentencias TSJ'!G34/('Sentencias TSJ'!$E34+'Sentencias TSJ'!$F34+'Sentencias TSJ'!$G34))</f>
        <v>1</v>
      </c>
      <c r="H34" s="23">
        <f>IF(('Sentencias TSJ'!$H34+'Sentencias TSJ'!$I34+'Sentencias TSJ'!$J34)=0,"-",'Sentencias TSJ'!H34/('Sentencias TSJ'!$H34+'Sentencias TSJ'!$I34+'Sentencias TSJ'!$J34))</f>
        <v>1</v>
      </c>
      <c r="I34" s="23">
        <f>IF(('Sentencias TSJ'!$H34+'Sentencias TSJ'!$I34+'Sentencias TSJ'!$J34)=0,"-",'Sentencias TSJ'!I34/('Sentencias TSJ'!$H34+'Sentencias TSJ'!$I34+'Sentencias TSJ'!$J34))</f>
        <v>0</v>
      </c>
      <c r="J34" s="23">
        <f>IF(('Sentencias TSJ'!$H34+'Sentencias TSJ'!$I34+'Sentencias TSJ'!$J34)=0,"-",'Sentencias TSJ'!J34/('Sentencias TSJ'!$H34+'Sentencias TSJ'!$I34+'Sentencias TSJ'!$J34))</f>
        <v>0</v>
      </c>
      <c r="K34" s="23">
        <f>IF(('Sentencias TSJ'!$K34+'Sentencias TSJ'!$L34+'Sentencias TSJ'!$M34)=0,"-",'Sentencias TSJ'!K34/('Sentencias TSJ'!$K34+'Sentencias TSJ'!$L34+'Sentencias TSJ'!$M34))</f>
        <v>0.77777777777777779</v>
      </c>
      <c r="L34" s="23">
        <f>IF(('Sentencias TSJ'!$K34+'Sentencias TSJ'!$L34+'Sentencias TSJ'!$M34)=0,"-",'Sentencias TSJ'!L34/('Sentencias TSJ'!$K34+'Sentencias TSJ'!$L34+'Sentencias TSJ'!$M34))</f>
        <v>0.1111111111111111</v>
      </c>
      <c r="M34" s="23">
        <f>IF(('Sentencias TSJ'!$K34+'Sentencias TSJ'!$L34+'Sentencias TSJ'!$M34)=0,"-",'Sentencias TSJ'!M34/('Sentencias TSJ'!$K34+'Sentencias TSJ'!$L34+'Sentencias TSJ'!$M34))</f>
        <v>0.1111111111111111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0.84210526315789469</v>
      </c>
      <c r="C35" s="23">
        <f>IF(('Sentencias TSJ'!$B35+'Sentencias TSJ'!$C35+'Sentencias TSJ'!$D35)=0,"-",'Sentencias TSJ'!C35/('Sentencias TSJ'!$B35+'Sentencias TSJ'!$C35+'Sentencias TSJ'!$D35))</f>
        <v>0.15789473684210525</v>
      </c>
      <c r="D35" s="23">
        <f>IF(('Sentencias TSJ'!$B35+'Sentencias TSJ'!$C35+'Sentencias TSJ'!$D35)=0,"-",'Sentencias TSJ'!D35/('Sentencias TSJ'!$B35+'Sentencias TSJ'!$C35+'Sentencias TSJ'!$D35))</f>
        <v>0</v>
      </c>
      <c r="E35" s="23">
        <f>IF(('Sentencias TSJ'!$E35+'Sentencias TSJ'!$F35+'Sentencias TSJ'!$G35)=0,"-",'Sentencias TSJ'!E35/('Sentencias TSJ'!$E35+'Sentencias TSJ'!$F35+'Sentencias TSJ'!$G35))</f>
        <v>0.5</v>
      </c>
      <c r="F35" s="23">
        <f>IF(('Sentencias TSJ'!$E35+'Sentencias TSJ'!$F35+'Sentencias TSJ'!$G35)=0,"-",'Sentencias TSJ'!F35/('Sentencias TSJ'!$E35+'Sentencias TSJ'!$F35+'Sentencias TSJ'!$G35))</f>
        <v>0</v>
      </c>
      <c r="G35" s="23">
        <f>IF(('Sentencias TSJ'!$E35+'Sentencias TSJ'!$F35+'Sentencias TSJ'!$G35)=0,"-",'Sentencias TSJ'!G35/('Sentencias TSJ'!$E35+'Sentencias TSJ'!$F35+'Sentencias TSJ'!$G35))</f>
        <v>0.5</v>
      </c>
      <c r="H35" s="23">
        <f>IF(('Sentencias TSJ'!$H35+'Sentencias TSJ'!$I35+'Sentencias TSJ'!$J35)=0,"-",'Sentencias TSJ'!H35/('Sentencias TSJ'!$H35+'Sentencias TSJ'!$I35+'Sentencias TSJ'!$J35))</f>
        <v>1</v>
      </c>
      <c r="I35" s="23">
        <f>IF(('Sentencias TSJ'!$H35+'Sentencias TSJ'!$I35+'Sentencias TSJ'!$J35)=0,"-",'Sentencias TSJ'!I35/('Sentencias TSJ'!$H35+'Sentencias TSJ'!$I35+'Sentencias TSJ'!$J35))</f>
        <v>0</v>
      </c>
      <c r="J35" s="23">
        <f>IF(('Sentencias TSJ'!$H35+'Sentencias TSJ'!$I35+'Sentencias TSJ'!$J35)=0,"-",'Sentencias TSJ'!J35/('Sentencias TSJ'!$H35+'Sentencias TSJ'!$I35+'Sentencias TSJ'!$J35))</f>
        <v>0</v>
      </c>
      <c r="K35" s="23">
        <f>IF(('Sentencias TSJ'!$K35+'Sentencias TSJ'!$L35+'Sentencias TSJ'!$M35)=0,"-",'Sentencias TSJ'!K35/('Sentencias TSJ'!$K35+'Sentencias TSJ'!$L35+'Sentencias TSJ'!$M35))</f>
        <v>0.88571428571428568</v>
      </c>
      <c r="L35" s="23">
        <f>IF(('Sentencias TSJ'!$K35+'Sentencias TSJ'!$L35+'Sentencias TSJ'!$M35)=0,"-",'Sentencias TSJ'!L35/('Sentencias TSJ'!$K35+'Sentencias TSJ'!$L35+'Sentencias TSJ'!$M35))</f>
        <v>8.5714285714285715E-2</v>
      </c>
      <c r="M35" s="23">
        <f>IF(('Sentencias TSJ'!$K35+'Sentencias TSJ'!$L35+'Sentencias TSJ'!$M35)=0,"-",'Sentencias TSJ'!M35/('Sentencias TSJ'!$K35+'Sentencias TSJ'!$L35+'Sentencias TSJ'!$M35))</f>
        <v>2.8571428571428571E-2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1</v>
      </c>
      <c r="C36" s="23">
        <f>IF(('Sentencias TSJ'!$B36+'Sentencias TSJ'!$C36+'Sentencias TSJ'!$D36)=0,"-",'Sentencias TSJ'!C36/('Sentencias TSJ'!$B36+'Sentencias TSJ'!$C36+'Sentencias TSJ'!$D36))</f>
        <v>0</v>
      </c>
      <c r="D36" s="23">
        <f>IF(('Sentencias TSJ'!$B36+'Sentencias TSJ'!$C36+'Sentencias TSJ'!$D36)=0,"-",'Sentencias TSJ'!D36/('Sentencias TSJ'!$B36+'Sentencias TSJ'!$C36+'Sentencias TSJ'!$D36))</f>
        <v>0</v>
      </c>
      <c r="E36" s="23">
        <f>IF(('Sentencias TSJ'!$E36+'Sentencias TSJ'!$F36+'Sentencias TSJ'!$G36)=0,"-",'Sentencias TSJ'!E36/('Sentencias TSJ'!$E36+'Sentencias TSJ'!$F36+'Sentencias TSJ'!$G36))</f>
        <v>1</v>
      </c>
      <c r="F36" s="23">
        <f>IF(('Sentencias TSJ'!$E36+'Sentencias TSJ'!$F36+'Sentencias TSJ'!$G36)=0,"-",'Sentencias TSJ'!F36/('Sentencias TSJ'!$E36+'Sentencias TSJ'!$F36+'Sentencias TSJ'!$G36))</f>
        <v>0</v>
      </c>
      <c r="G36" s="23">
        <f>IF(('Sentencias TSJ'!$E36+'Sentencias TSJ'!$F36+'Sentencias TSJ'!$G36)=0,"-",'Sentencias TSJ'!G36/('Sentencias TSJ'!$E36+'Sentencias TSJ'!$F36+'Sentencias TSJ'!$G36))</f>
        <v>0</v>
      </c>
      <c r="H36" s="23" t="str">
        <f>IF(('Sentencias TSJ'!$H36+'Sentencias TSJ'!$I36+'Sentencias TSJ'!$J36)=0,"-",'Sentencias TSJ'!H36/('Sentencias TSJ'!$H36+'Sentencias TSJ'!$I36+'Sentencias TSJ'!$J36))</f>
        <v>-</v>
      </c>
      <c r="I36" s="23" t="str">
        <f>IF(('Sentencias TSJ'!$H36+'Sentencias TSJ'!$I36+'Sentencias TSJ'!$J36)=0,"-",'Sentencias TSJ'!I36/('Sentencias TSJ'!$H36+'Sentencias TSJ'!$I36+'Sentencias TSJ'!$J36))</f>
        <v>-</v>
      </c>
      <c r="J36" s="23" t="str">
        <f>IF(('Sentencias TSJ'!$H36+'Sentencias TSJ'!$I36+'Sentencias TSJ'!$J36)=0,"-",'Sentencias TSJ'!J36/('Sentencias TSJ'!$H36+'Sentencias TSJ'!$I36+'Sentencias TSJ'!$J36))</f>
        <v>-</v>
      </c>
      <c r="K36" s="23">
        <f>IF(('Sentencias TSJ'!$K36+'Sentencias TSJ'!$L36+'Sentencias TSJ'!$M36)=0,"-",'Sentencias TSJ'!K36/('Sentencias TSJ'!$K36+'Sentencias TSJ'!$L36+'Sentencias TSJ'!$M36))</f>
        <v>1</v>
      </c>
      <c r="L36" s="23">
        <f>IF(('Sentencias TSJ'!$K36+'Sentencias TSJ'!$L36+'Sentencias TSJ'!$M36)=0,"-",'Sentencias TSJ'!L36/('Sentencias TSJ'!$K36+'Sentencias TSJ'!$L36+'Sentencias TSJ'!$M36))</f>
        <v>0</v>
      </c>
      <c r="M36" s="23">
        <f>IF(('Sentencias TSJ'!$K36+'Sentencias TSJ'!$L36+'Sentencias TSJ'!$M36)=0,"-",'Sentencias TSJ'!M36/('Sentencias TSJ'!$K36+'Sentencias TSJ'!$L36+'Sentencias TSJ'!$M36))</f>
        <v>0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0.83333333333333337</v>
      </c>
      <c r="C37" s="23">
        <f>IF(('Sentencias TSJ'!$B37+'Sentencias TSJ'!$C37+'Sentencias TSJ'!$D37)=0,"-",'Sentencias TSJ'!C37/('Sentencias TSJ'!$B37+'Sentencias TSJ'!$C37+'Sentencias TSJ'!$D37))</f>
        <v>0</v>
      </c>
      <c r="D37" s="23">
        <f>IF(('Sentencias TSJ'!$B37+'Sentencias TSJ'!$C37+'Sentencias TSJ'!$D37)=0,"-",'Sentencias TSJ'!D37/('Sentencias TSJ'!$B37+'Sentencias TSJ'!$C37+'Sentencias TSJ'!$D37))</f>
        <v>0.16666666666666666</v>
      </c>
      <c r="E37" s="23">
        <f>IF(('Sentencias TSJ'!$E37+'Sentencias TSJ'!$F37+'Sentencias TSJ'!$G37)=0,"-",'Sentencias TSJ'!E37/('Sentencias TSJ'!$E37+'Sentencias TSJ'!$F37+'Sentencias TSJ'!$G37))</f>
        <v>0.5</v>
      </c>
      <c r="F37" s="23">
        <f>IF(('Sentencias TSJ'!$E37+'Sentencias TSJ'!$F37+'Sentencias TSJ'!$G37)=0,"-",'Sentencias TSJ'!F37/('Sentencias TSJ'!$E37+'Sentencias TSJ'!$F37+'Sentencias TSJ'!$G37))</f>
        <v>0.5</v>
      </c>
      <c r="G37" s="23">
        <f>IF(('Sentencias TSJ'!$E37+'Sentencias TSJ'!$F37+'Sentencias TSJ'!$G37)=0,"-",'Sentencias TSJ'!G37/('Sentencias TSJ'!$E37+'Sentencias TSJ'!$F37+'Sentencias TSJ'!$G37))</f>
        <v>0</v>
      </c>
      <c r="H37" s="23" t="str">
        <f>IF(('Sentencias TSJ'!$H37+'Sentencias TSJ'!$I37+'Sentencias TSJ'!$J37)=0,"-",'Sentencias TSJ'!H37/('Sentencias TSJ'!$H37+'Sentencias TSJ'!$I37+'Sentencias TSJ'!$J37))</f>
        <v>-</v>
      </c>
      <c r="I37" s="23" t="str">
        <f>IF(('Sentencias TSJ'!$H37+'Sentencias TSJ'!$I37+'Sentencias TSJ'!$J37)=0,"-",'Sentencias TSJ'!I37/('Sentencias TSJ'!$H37+'Sentencias TSJ'!$I37+'Sentencias TSJ'!$J37))</f>
        <v>-</v>
      </c>
      <c r="J37" s="23" t="str">
        <f>IF(('Sentencias TSJ'!$H37+'Sentencias TSJ'!$I37+'Sentencias TSJ'!$J37)=0,"-",'Sentencias TSJ'!J37/('Sentencias TSJ'!$H37+'Sentencias TSJ'!$I37+'Sentencias TSJ'!$J37))</f>
        <v>-</v>
      </c>
      <c r="K37" s="23">
        <f>IF(('Sentencias TSJ'!$K37+'Sentencias TSJ'!$L37+'Sentencias TSJ'!$M37)=0,"-",'Sentencias TSJ'!K37/('Sentencias TSJ'!$K37+'Sentencias TSJ'!$L37+'Sentencias TSJ'!$M37))</f>
        <v>0.75</v>
      </c>
      <c r="L37" s="23">
        <f>IF(('Sentencias TSJ'!$K37+'Sentencias TSJ'!$L37+'Sentencias TSJ'!$M37)=0,"-",'Sentencias TSJ'!L37/('Sentencias TSJ'!$K37+'Sentencias TSJ'!$L37+'Sentencias TSJ'!$M37))</f>
        <v>0.125</v>
      </c>
      <c r="M37" s="23">
        <f>IF(('Sentencias TSJ'!$K37+'Sentencias TSJ'!$L37+'Sentencias TSJ'!$M37)=0,"-",'Sentencias TSJ'!M37/('Sentencias TSJ'!$K37+'Sentencias TSJ'!$L37+'Sentencias TSJ'!$M37))</f>
        <v>0.125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0.66666666666666663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0.33333333333333331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>
        <f>IF(('Sentencias TSJ'!$H38+'Sentencias TSJ'!$I38+'Sentencias TSJ'!$J38)=0,"-",'Sentencias TSJ'!H38/('Sentencias TSJ'!$H38+'Sentencias TSJ'!$I38+'Sentencias TSJ'!$J38))</f>
        <v>1</v>
      </c>
      <c r="I38" s="23">
        <f>IF(('Sentencias TSJ'!$H38+'Sentencias TSJ'!$I38+'Sentencias TSJ'!$J38)=0,"-",'Sentencias TSJ'!I38/('Sentencias TSJ'!$H38+'Sentencias TSJ'!$I38+'Sentencias TSJ'!$J38))</f>
        <v>0</v>
      </c>
      <c r="J38" s="23">
        <f>IF(('Sentencias TSJ'!$H38+'Sentencias TSJ'!$I38+'Sentencias TSJ'!$J38)=0,"-",'Sentencias TSJ'!J38/('Sentencias TSJ'!$H38+'Sentencias TSJ'!$I38+'Sentencias TSJ'!$J38))</f>
        <v>0</v>
      </c>
      <c r="K38" s="23">
        <f>IF(('Sentencias TSJ'!$K38+'Sentencias TSJ'!$L38+'Sentencias TSJ'!$M38)=0,"-",'Sentencias TSJ'!K38/('Sentencias TSJ'!$K38+'Sentencias TSJ'!$L38+'Sentencias TSJ'!$M38))</f>
        <v>0.75</v>
      </c>
      <c r="L38" s="23">
        <f>IF(('Sentencias TSJ'!$K38+'Sentencias TSJ'!$L38+'Sentencias TSJ'!$M38)=0,"-",'Sentencias TSJ'!L38/('Sentencias TSJ'!$K38+'Sentencias TSJ'!$L38+'Sentencias TSJ'!$M38))</f>
        <v>0</v>
      </c>
      <c r="M38" s="23">
        <f>IF(('Sentencias TSJ'!$K38+'Sentencias TSJ'!$L38+'Sentencias TSJ'!$M38)=0,"-",'Sentencias TSJ'!M38/('Sentencias TSJ'!$K38+'Sentencias TSJ'!$L38+'Sentencias TSJ'!$M38))</f>
        <v>0.25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0.66666666666666663</v>
      </c>
      <c r="C39" s="23">
        <f>IF(('Sentencias TSJ'!$B39+'Sentencias TSJ'!$C39+'Sentencias TSJ'!$D39)=0,"-",'Sentencias TSJ'!C39/('Sentencias TSJ'!$B39+'Sentencias TSJ'!$C39+'Sentencias TSJ'!$D39))</f>
        <v>0.15942028985507245</v>
      </c>
      <c r="D39" s="23">
        <f>IF(('Sentencias TSJ'!$B39+'Sentencias TSJ'!$C39+'Sentencias TSJ'!$D39)=0,"-",'Sentencias TSJ'!D39/('Sentencias TSJ'!$B39+'Sentencias TSJ'!$C39+'Sentencias TSJ'!$D39))</f>
        <v>0.17391304347826086</v>
      </c>
      <c r="E39" s="23">
        <f>IF(('Sentencias TSJ'!$E39+'Sentencias TSJ'!$F39+'Sentencias TSJ'!$G39)=0,"-",'Sentencias TSJ'!E39/('Sentencias TSJ'!$E39+'Sentencias TSJ'!$F39+'Sentencias TSJ'!$G39))</f>
        <v>1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0</v>
      </c>
      <c r="H39" s="23">
        <f>IF(('Sentencias TSJ'!$H39+'Sentencias TSJ'!$I39+'Sentencias TSJ'!$J39)=0,"-",'Sentencias TSJ'!H39/('Sentencias TSJ'!$H39+'Sentencias TSJ'!$I39+'Sentencias TSJ'!$J39))</f>
        <v>0.8666666666666667</v>
      </c>
      <c r="I39" s="23">
        <f>IF(('Sentencias TSJ'!$H39+'Sentencias TSJ'!$I39+'Sentencias TSJ'!$J39)=0,"-",'Sentencias TSJ'!I39/('Sentencias TSJ'!$H39+'Sentencias TSJ'!$I39+'Sentencias TSJ'!$J39))</f>
        <v>6.6666666666666666E-2</v>
      </c>
      <c r="J39" s="23">
        <f>IF(('Sentencias TSJ'!$H39+'Sentencias TSJ'!$I39+'Sentencias TSJ'!$J39)=0,"-",'Sentencias TSJ'!J39/('Sentencias TSJ'!$H39+'Sentencias TSJ'!$I39+'Sentencias TSJ'!$J39))</f>
        <v>6.6666666666666666E-2</v>
      </c>
      <c r="K39" s="23">
        <f>IF(('Sentencias TSJ'!$K39+'Sentencias TSJ'!$L39+'Sentencias TSJ'!$M39)=0,"-",'Sentencias TSJ'!K39/('Sentencias TSJ'!$K39+'Sentencias TSJ'!$L39+'Sentencias TSJ'!$M39))</f>
        <v>0.71264367816091956</v>
      </c>
      <c r="L39" s="23">
        <f>IF(('Sentencias TSJ'!$K39+'Sentencias TSJ'!$L39+'Sentencias TSJ'!$M39)=0,"-",'Sentencias TSJ'!L39/('Sentencias TSJ'!$K39+'Sentencias TSJ'!$L39+'Sentencias TSJ'!$M39))</f>
        <v>0.13793103448275862</v>
      </c>
      <c r="M39" s="23">
        <f>IF(('Sentencias TSJ'!$K39+'Sentencias TSJ'!$L39+'Sentencias TSJ'!$M39)=0,"-",'Sentencias TSJ'!M39/('Sentencias TSJ'!$K39+'Sentencias TSJ'!$L39+'Sentencias TSJ'!$M39))</f>
        <v>0.14942528735632185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0.83333333333333337</v>
      </c>
      <c r="C40" s="23">
        <f>IF(('Sentencias TSJ'!$B40+'Sentencias TSJ'!$C40+'Sentencias TSJ'!$D40)=0,"-",'Sentencias TSJ'!C40/('Sentencias TSJ'!$B40+'Sentencias TSJ'!$C40+'Sentencias TSJ'!$D40))</f>
        <v>0.13333333333333333</v>
      </c>
      <c r="D40" s="23">
        <f>IF(('Sentencias TSJ'!$B40+'Sentencias TSJ'!$C40+'Sentencias TSJ'!$D40)=0,"-",'Sentencias TSJ'!D40/('Sentencias TSJ'!$B40+'Sentencias TSJ'!$C40+'Sentencias TSJ'!$D40))</f>
        <v>3.3333333333333333E-2</v>
      </c>
      <c r="E40" s="23" t="str">
        <f>IF(('Sentencias TSJ'!$E40+'Sentencias TSJ'!$F40+'Sentencias TSJ'!$G40)=0,"-",'Sentencias TSJ'!E40/('Sentencias TSJ'!$E40+'Sentencias TSJ'!$F40+'Sentencias TSJ'!$G40))</f>
        <v>-</v>
      </c>
      <c r="F40" s="23" t="str">
        <f>IF(('Sentencias TSJ'!$E40+'Sentencias TSJ'!$F40+'Sentencias TSJ'!$G40)=0,"-",'Sentencias TSJ'!F40/('Sentencias TSJ'!$E40+'Sentencias TSJ'!$F40+'Sentencias TSJ'!$G40))</f>
        <v>-</v>
      </c>
      <c r="G40" s="23" t="str">
        <f>IF(('Sentencias TSJ'!$E40+'Sentencias TSJ'!$F40+'Sentencias TSJ'!$G40)=0,"-",'Sentencias TSJ'!G40/('Sentencias TSJ'!$E40+'Sentencias TSJ'!$F40+'Sentencias TSJ'!$G40))</f>
        <v>-</v>
      </c>
      <c r="H40" s="23">
        <f>IF(('Sentencias TSJ'!$H40+'Sentencias TSJ'!$I40+'Sentencias TSJ'!$J40)=0,"-",'Sentencias TSJ'!H40/('Sentencias TSJ'!$H40+'Sentencias TSJ'!$I40+'Sentencias TSJ'!$J40))</f>
        <v>1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0.84375</v>
      </c>
      <c r="L40" s="23">
        <f>IF(('Sentencias TSJ'!$K40+'Sentencias TSJ'!$L40+'Sentencias TSJ'!$M40)=0,"-",'Sentencias TSJ'!L40/('Sentencias TSJ'!$K40+'Sentencias TSJ'!$L40+'Sentencias TSJ'!$M40))</f>
        <v>0.125</v>
      </c>
      <c r="M40" s="23">
        <f>IF(('Sentencias TSJ'!$K40+'Sentencias TSJ'!$L40+'Sentencias TSJ'!$M40)=0,"-",'Sentencias TSJ'!M40/('Sentencias TSJ'!$K40+'Sentencias TSJ'!$L40+'Sentencias TSJ'!$M40))</f>
        <v>3.125E-2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1</v>
      </c>
      <c r="C41" s="23">
        <f>IF(('Sentencias TSJ'!$B41+'Sentencias TSJ'!$C41+'Sentencias TSJ'!$D41)=0,"-",'Sentencias TSJ'!C41/('Sentencias TSJ'!$B41+'Sentencias TSJ'!$C41+'Sentencias TSJ'!$D41))</f>
        <v>0</v>
      </c>
      <c r="D41" s="23">
        <f>IF(('Sentencias TSJ'!$B41+'Sentencias TSJ'!$C41+'Sentencias TSJ'!$D41)=0,"-",'Sentencias TSJ'!D41/('Sentencias TSJ'!$B41+'Sentencias TSJ'!$C41+'Sentencias TSJ'!$D41))</f>
        <v>0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 t="str">
        <f>IF(('Sentencias TSJ'!$H41+'Sentencias TSJ'!$I41+'Sentencias TSJ'!$J41)=0,"-",'Sentencias TSJ'!H41/('Sentencias TSJ'!$H41+'Sentencias TSJ'!$I41+'Sentencias TSJ'!$J41))</f>
        <v>-</v>
      </c>
      <c r="I41" s="23" t="str">
        <f>IF(('Sentencias TSJ'!$H41+'Sentencias TSJ'!$I41+'Sentencias TSJ'!$J41)=0,"-",'Sentencias TSJ'!I41/('Sentencias TSJ'!$H41+'Sentencias TSJ'!$I41+'Sentencias TSJ'!$J41))</f>
        <v>-</v>
      </c>
      <c r="J41" s="23" t="str">
        <f>IF(('Sentencias TSJ'!$H41+'Sentencias TSJ'!$I41+'Sentencias TSJ'!$J41)=0,"-",'Sentencias TSJ'!J41/('Sentencias TSJ'!$H41+'Sentencias TSJ'!$I41+'Sentencias TSJ'!$J41))</f>
        <v>-</v>
      </c>
      <c r="K41" s="23">
        <f>IF(('Sentencias TSJ'!$K41+'Sentencias TSJ'!$L41+'Sentencias TSJ'!$M41)=0,"-",'Sentencias TSJ'!K41/('Sentencias TSJ'!$K41+'Sentencias TSJ'!$L41+'Sentencias TSJ'!$M41))</f>
        <v>1</v>
      </c>
      <c r="L41" s="23">
        <f>IF(('Sentencias TSJ'!$K41+'Sentencias TSJ'!$L41+'Sentencias TSJ'!$M41)=0,"-",'Sentencias TSJ'!L41/('Sentencias TSJ'!$K41+'Sentencias TSJ'!$L41+'Sentencias TSJ'!$M41))</f>
        <v>0</v>
      </c>
      <c r="M41" s="23">
        <f>IF(('Sentencias TSJ'!$K41+'Sentencias TSJ'!$L41+'Sentencias TSJ'!$M41)=0,"-",'Sentencias TSJ'!M41/('Sentencias TSJ'!$K41+'Sentencias TSJ'!$L41+'Sentencias TSJ'!$M41))</f>
        <v>0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0.5714285714285714</v>
      </c>
      <c r="C42" s="23">
        <f>IF(('Sentencias TSJ'!$B42+'Sentencias TSJ'!$C42+'Sentencias TSJ'!$D42)=0,"-",'Sentencias TSJ'!C42/('Sentencias TSJ'!$B42+'Sentencias TSJ'!$C42+'Sentencias TSJ'!$D42))</f>
        <v>0.21428571428571427</v>
      </c>
      <c r="D42" s="23">
        <f>IF(('Sentencias TSJ'!$B42+'Sentencias TSJ'!$C42+'Sentencias TSJ'!$D42)=0,"-",'Sentencias TSJ'!D42/('Sentencias TSJ'!$B42+'Sentencias TSJ'!$C42+'Sentencias TSJ'!$D42))</f>
        <v>0.21428571428571427</v>
      </c>
      <c r="E42" s="23" t="str">
        <f>IF(('Sentencias TSJ'!$E42+'Sentencias TSJ'!$F42+'Sentencias TSJ'!$G42)=0,"-",'Sentencias TSJ'!E42/('Sentencias TSJ'!$E42+'Sentencias TSJ'!$F42+'Sentencias TSJ'!$G42))</f>
        <v>-</v>
      </c>
      <c r="F42" s="23" t="str">
        <f>IF(('Sentencias TSJ'!$E42+'Sentencias TSJ'!$F42+'Sentencias TSJ'!$G42)=0,"-",'Sentencias TSJ'!F42/('Sentencias TSJ'!$E42+'Sentencias TSJ'!$F42+'Sentencias TSJ'!$G42))</f>
        <v>-</v>
      </c>
      <c r="G42" s="23" t="str">
        <f>IF(('Sentencias TSJ'!$E42+'Sentencias TSJ'!$F42+'Sentencias TSJ'!$G42)=0,"-",'Sentencias TSJ'!G42/('Sentencias TSJ'!$E42+'Sentencias TSJ'!$F42+'Sentencias TSJ'!$G42))</f>
        <v>-</v>
      </c>
      <c r="H42" s="23">
        <f>IF(('Sentencias TSJ'!$H42+'Sentencias TSJ'!$I42+'Sentencias TSJ'!$J42)=0,"-",'Sentencias TSJ'!H42/('Sentencias TSJ'!$H42+'Sentencias TSJ'!$I42+'Sentencias TSJ'!$J42))</f>
        <v>1</v>
      </c>
      <c r="I42" s="23">
        <f>IF(('Sentencias TSJ'!$H42+'Sentencias TSJ'!$I42+'Sentencias TSJ'!$J42)=0,"-",'Sentencias TSJ'!I42/('Sentencias TSJ'!$H42+'Sentencias TSJ'!$I42+'Sentencias TSJ'!$J42))</f>
        <v>0</v>
      </c>
      <c r="J42" s="23">
        <f>IF(('Sentencias TSJ'!$H42+'Sentencias TSJ'!$I42+'Sentencias TSJ'!$J42)=0,"-",'Sentencias TSJ'!J42/('Sentencias TSJ'!$H42+'Sentencias TSJ'!$I42+'Sentencias TSJ'!$J42))</f>
        <v>0</v>
      </c>
      <c r="K42" s="23">
        <f>IF(('Sentencias TSJ'!$K42+'Sentencias TSJ'!$L42+'Sentencias TSJ'!$M42)=0,"-",'Sentencias TSJ'!K42/('Sentencias TSJ'!$K42+'Sentencias TSJ'!$L42+'Sentencias TSJ'!$M42))</f>
        <v>0.6</v>
      </c>
      <c r="L42" s="23">
        <f>IF(('Sentencias TSJ'!$K42+'Sentencias TSJ'!$L42+'Sentencias TSJ'!$M42)=0,"-",'Sentencias TSJ'!L42/('Sentencias TSJ'!$K42+'Sentencias TSJ'!$L42+'Sentencias TSJ'!$M42))</f>
        <v>0.2</v>
      </c>
      <c r="M42" s="23">
        <f>IF(('Sentencias TSJ'!$K42+'Sentencias TSJ'!$L42+'Sentencias TSJ'!$M42)=0,"-",'Sentencias TSJ'!M42/('Sentencias TSJ'!$K42+'Sentencias TSJ'!$L42+'Sentencias TSJ'!$M42))</f>
        <v>0.2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0.80769230769230771</v>
      </c>
      <c r="C43" s="23">
        <f>IF(('Sentencias TSJ'!$B43+'Sentencias TSJ'!$C43+'Sentencias TSJ'!$D43)=0,"-",'Sentencias TSJ'!C43/('Sentencias TSJ'!$B43+'Sentencias TSJ'!$C43+'Sentencias TSJ'!$D43))</f>
        <v>3.8461538461538464E-2</v>
      </c>
      <c r="D43" s="23">
        <f>IF(('Sentencias TSJ'!$B43+'Sentencias TSJ'!$C43+'Sentencias TSJ'!$D43)=0,"-",'Sentencias TSJ'!D43/('Sentencias TSJ'!$B43+'Sentencias TSJ'!$C43+'Sentencias TSJ'!$D43))</f>
        <v>0.15384615384615385</v>
      </c>
      <c r="E43" s="23">
        <f>IF(('Sentencias TSJ'!$E43+'Sentencias TSJ'!$F43+'Sentencias TSJ'!$G43)=0,"-",'Sentencias TSJ'!E43/('Sentencias TSJ'!$E43+'Sentencias TSJ'!$F43+'Sentencias TSJ'!$G43))</f>
        <v>1</v>
      </c>
      <c r="F43" s="23">
        <f>IF(('Sentencias TSJ'!$E43+'Sentencias TSJ'!$F43+'Sentencias TSJ'!$G43)=0,"-",'Sentencias TSJ'!F43/('Sentencias TSJ'!$E43+'Sentencias TSJ'!$F43+'Sentencias TSJ'!$G43))</f>
        <v>0</v>
      </c>
      <c r="G43" s="23">
        <f>IF(('Sentencias TSJ'!$E43+'Sentencias TSJ'!$F43+'Sentencias TSJ'!$G43)=0,"-",'Sentencias TSJ'!G43/('Sentencias TSJ'!$E43+'Sentencias TSJ'!$F43+'Sentencias TSJ'!$G43))</f>
        <v>0</v>
      </c>
      <c r="H43" s="23">
        <f>IF(('Sentencias TSJ'!$H43+'Sentencias TSJ'!$I43+'Sentencias TSJ'!$J43)=0,"-",'Sentencias TSJ'!H43/('Sentencias TSJ'!$H43+'Sentencias TSJ'!$I43+'Sentencias TSJ'!$J43))</f>
        <v>0.5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0.5</v>
      </c>
      <c r="K43" s="23">
        <f>IF(('Sentencias TSJ'!$K43+'Sentencias TSJ'!$L43+'Sentencias TSJ'!$M43)=0,"-",'Sentencias TSJ'!K43/('Sentencias TSJ'!$K43+'Sentencias TSJ'!$L43+'Sentencias TSJ'!$M43))</f>
        <v>0.78125</v>
      </c>
      <c r="L43" s="23">
        <f>IF(('Sentencias TSJ'!$K43+'Sentencias TSJ'!$L43+'Sentencias TSJ'!$M43)=0,"-",'Sentencias TSJ'!L43/('Sentencias TSJ'!$K43+'Sentencias TSJ'!$L43+'Sentencias TSJ'!$M43))</f>
        <v>3.125E-2</v>
      </c>
      <c r="M43" s="23">
        <f>IF(('Sentencias TSJ'!$K43+'Sentencias TSJ'!$L43+'Sentencias TSJ'!$M43)=0,"-",'Sentencias TSJ'!M43/('Sentencias TSJ'!$K43+'Sentencias TSJ'!$L43+'Sentencias TSJ'!$M43))</f>
        <v>0.1875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0.8</v>
      </c>
      <c r="C44" s="23">
        <f>IF(('Sentencias TSJ'!$B44+'Sentencias TSJ'!$C44+'Sentencias TSJ'!$D44)=0,"-",'Sentencias TSJ'!C44/('Sentencias TSJ'!$B44+'Sentencias TSJ'!$C44+'Sentencias TSJ'!$D44))</f>
        <v>0.2</v>
      </c>
      <c r="D44" s="23">
        <f>IF(('Sentencias TSJ'!$B44+'Sentencias TSJ'!$C44+'Sentencias TSJ'!$D44)=0,"-",'Sentencias TSJ'!D44/('Sentencias TSJ'!$B44+'Sentencias TSJ'!$C44+'Sentencias TSJ'!$D44))</f>
        <v>0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 t="str">
        <f>IF(('Sentencias TSJ'!$H44+'Sentencias TSJ'!$I44+'Sentencias TSJ'!$J44)=0,"-",'Sentencias TSJ'!H44/('Sentencias TSJ'!$H44+'Sentencias TSJ'!$I44+'Sentencias TSJ'!$J44))</f>
        <v>-</v>
      </c>
      <c r="I44" s="23" t="str">
        <f>IF(('Sentencias TSJ'!$H44+'Sentencias TSJ'!$I44+'Sentencias TSJ'!$J44)=0,"-",'Sentencias TSJ'!I44/('Sentencias TSJ'!$H44+'Sentencias TSJ'!$I44+'Sentencias TSJ'!$J44))</f>
        <v>-</v>
      </c>
      <c r="J44" s="23" t="str">
        <f>IF(('Sentencias TSJ'!$H44+'Sentencias TSJ'!$I44+'Sentencias TSJ'!$J44)=0,"-",'Sentencias TSJ'!J44/('Sentencias TSJ'!$H44+'Sentencias TSJ'!$I44+'Sentencias TSJ'!$J44))</f>
        <v>-</v>
      </c>
      <c r="K44" s="23">
        <f>IF(('Sentencias TSJ'!$K44+'Sentencias TSJ'!$L44+'Sentencias TSJ'!$M44)=0,"-",'Sentencias TSJ'!K44/('Sentencias TSJ'!$K44+'Sentencias TSJ'!$L44+'Sentencias TSJ'!$M44))</f>
        <v>0.8</v>
      </c>
      <c r="L44" s="23">
        <f>IF(('Sentencias TSJ'!$K44+'Sentencias TSJ'!$L44+'Sentencias TSJ'!$M44)=0,"-",'Sentencias TSJ'!L44/('Sentencias TSJ'!$K44+'Sentencias TSJ'!$L44+'Sentencias TSJ'!$M44))</f>
        <v>0.2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1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</v>
      </c>
      <c r="E45" s="23">
        <f>IF(('Sentencias TSJ'!$E45+'Sentencias TSJ'!$F45+'Sentencias TSJ'!$G45)=0,"-",'Sentencias TSJ'!E45/('Sentencias TSJ'!$E45+'Sentencias TSJ'!$F45+'Sentencias TSJ'!$G45))</f>
        <v>1</v>
      </c>
      <c r="F45" s="23">
        <f>IF(('Sentencias TSJ'!$E45+'Sentencias TSJ'!$F45+'Sentencias TSJ'!$G45)=0,"-",'Sentencias TSJ'!F45/('Sentencias TSJ'!$E45+'Sentencias TSJ'!$F45+'Sentencias TSJ'!$G45))</f>
        <v>0</v>
      </c>
      <c r="G45" s="23">
        <f>IF(('Sentencias TSJ'!$E45+'Sentencias TSJ'!$F45+'Sentencias TSJ'!$G45)=0,"-",'Sentencias TSJ'!G45/('Sentencias TSJ'!$E45+'Sentencias TSJ'!$F45+'Sentencias TSJ'!$G45))</f>
        <v>0</v>
      </c>
      <c r="H45" s="23" t="str">
        <f>IF(('Sentencias TSJ'!$H45+'Sentencias TSJ'!$I45+'Sentencias TSJ'!$J45)=0,"-",'Sentencias TSJ'!H45/('Sentencias TSJ'!$H45+'Sentencias TSJ'!$I45+'Sentencias TSJ'!$J45))</f>
        <v>-</v>
      </c>
      <c r="I45" s="23" t="str">
        <f>IF(('Sentencias TSJ'!$H45+'Sentencias TSJ'!$I45+'Sentencias TSJ'!$J45)=0,"-",'Sentencias TSJ'!I45/('Sentencias TSJ'!$H45+'Sentencias TSJ'!$I45+'Sentencias TSJ'!$J45))</f>
        <v>-</v>
      </c>
      <c r="J45" s="23" t="str">
        <f>IF(('Sentencias TSJ'!$H45+'Sentencias TSJ'!$I45+'Sentencias TSJ'!$J45)=0,"-",'Sentencias TSJ'!J45/('Sentencias TSJ'!$H45+'Sentencias TSJ'!$I45+'Sentencias TSJ'!$J45))</f>
        <v>-</v>
      </c>
      <c r="K45" s="23">
        <f>IF(('Sentencias TSJ'!$K45+'Sentencias TSJ'!$L45+'Sentencias TSJ'!$M45)=0,"-",'Sentencias TSJ'!K45/('Sentencias TSJ'!$K45+'Sentencias TSJ'!$L45+'Sentencias TSJ'!$M45))</f>
        <v>1</v>
      </c>
      <c r="L45" s="23">
        <f>IF(('Sentencias TSJ'!$K45+'Sentencias TSJ'!$L45+'Sentencias TSJ'!$M45)=0,"-",'Sentencias TSJ'!L45/('Sentencias TSJ'!$K45+'Sentencias TSJ'!$L45+'Sentencias TSJ'!$M45))</f>
        <v>0</v>
      </c>
      <c r="M45" s="23">
        <f>IF(('Sentencias TSJ'!$K45+'Sentencias TSJ'!$L45+'Sentencias TSJ'!$M45)=0,"-",'Sentencias TSJ'!M45/('Sentencias TSJ'!$K45+'Sentencias TSJ'!$L45+'Sentencias TSJ'!$M45))</f>
        <v>0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0.8</v>
      </c>
      <c r="C46" s="23">
        <f>IF(('Sentencias TSJ'!$B46+'Sentencias TSJ'!$C46+'Sentencias TSJ'!$D46)=0,"-",'Sentencias TSJ'!C46/('Sentencias TSJ'!$B46+'Sentencias TSJ'!$C46+'Sentencias TSJ'!$D46))</f>
        <v>0</v>
      </c>
      <c r="D46" s="23">
        <f>IF(('Sentencias TSJ'!$B46+'Sentencias TSJ'!$C46+'Sentencias TSJ'!$D46)=0,"-",'Sentencias TSJ'!D46/('Sentencias TSJ'!$B46+'Sentencias TSJ'!$C46+'Sentencias TSJ'!$D46))</f>
        <v>0.2</v>
      </c>
      <c r="E46" s="23">
        <f>IF(('Sentencias TSJ'!$E46+'Sentencias TSJ'!$F46+'Sentencias TSJ'!$G46)=0,"-",'Sentencias TSJ'!E46/('Sentencias TSJ'!$E46+'Sentencias TSJ'!$F46+'Sentencias TSJ'!$G46))</f>
        <v>0.5</v>
      </c>
      <c r="F46" s="23">
        <f>IF(('Sentencias TSJ'!$E46+'Sentencias TSJ'!$F46+'Sentencias TSJ'!$G46)=0,"-",'Sentencias TSJ'!F46/('Sentencias TSJ'!$E46+'Sentencias TSJ'!$F46+'Sentencias TSJ'!$G46))</f>
        <v>0.5</v>
      </c>
      <c r="G46" s="23">
        <f>IF(('Sentencias TSJ'!$E46+'Sentencias TSJ'!$F46+'Sentencias TSJ'!$G46)=0,"-",'Sentencias TSJ'!G46/('Sentencias TSJ'!$E46+'Sentencias TSJ'!$F46+'Sentencias TSJ'!$G46))</f>
        <v>0</v>
      </c>
      <c r="H46" s="23">
        <f>IF(('Sentencias TSJ'!$H46+'Sentencias TSJ'!$I46+'Sentencias TSJ'!$J46)=0,"-",'Sentencias TSJ'!H46/('Sentencias TSJ'!$H46+'Sentencias TSJ'!$I46+'Sentencias TSJ'!$J46))</f>
        <v>0.5</v>
      </c>
      <c r="I46" s="23">
        <f>IF(('Sentencias TSJ'!$H46+'Sentencias TSJ'!$I46+'Sentencias TSJ'!$J46)=0,"-",'Sentencias TSJ'!I46/('Sentencias TSJ'!$H46+'Sentencias TSJ'!$I46+'Sentencias TSJ'!$J46))</f>
        <v>0</v>
      </c>
      <c r="J46" s="23">
        <f>IF(('Sentencias TSJ'!$H46+'Sentencias TSJ'!$I46+'Sentencias TSJ'!$J46)=0,"-",'Sentencias TSJ'!J46/('Sentencias TSJ'!$H46+'Sentencias TSJ'!$I46+'Sentencias TSJ'!$J46))</f>
        <v>0.5</v>
      </c>
      <c r="K46" s="23">
        <f>IF(('Sentencias TSJ'!$K46+'Sentencias TSJ'!$L46+'Sentencias TSJ'!$M46)=0,"-",'Sentencias TSJ'!K46/('Sentencias TSJ'!$K46+'Sentencias TSJ'!$L46+'Sentencias TSJ'!$M46))</f>
        <v>0.66666666666666663</v>
      </c>
      <c r="L46" s="23">
        <f>IF(('Sentencias TSJ'!$K46+'Sentencias TSJ'!$L46+'Sentencias TSJ'!$M46)=0,"-",'Sentencias TSJ'!L46/('Sentencias TSJ'!$K46+'Sentencias TSJ'!$L46+'Sentencias TSJ'!$M46))</f>
        <v>0.1111111111111111</v>
      </c>
      <c r="M46" s="23">
        <f>IF(('Sentencias TSJ'!$K46+'Sentencias TSJ'!$L46+'Sentencias TSJ'!$M46)=0,"-",'Sentencias TSJ'!M46/('Sentencias TSJ'!$K46+'Sentencias TSJ'!$L46+'Sentencias TSJ'!$M46))</f>
        <v>0.22222222222222221</v>
      </c>
    </row>
    <row r="47" spans="1:13" ht="15.75" thickBot="1" x14ac:dyDescent="0.3">
      <c r="A47" s="2" t="s">
        <v>18</v>
      </c>
      <c r="B47" s="23" t="str">
        <f>IF(('Sentencias TSJ'!$B47+'Sentencias TSJ'!$C47+'Sentencias TSJ'!$D47)=0,"-",'Sentencias TSJ'!B47/('Sentencias TSJ'!$B47+'Sentencias TSJ'!$C47+'Sentencias TSJ'!$D47))</f>
        <v>-</v>
      </c>
      <c r="C47" s="23" t="str">
        <f>IF(('Sentencias TSJ'!$B47+'Sentencias TSJ'!$C47+'Sentencias TSJ'!$D47)=0,"-",'Sentencias TSJ'!C47/('Sentencias TSJ'!$B47+'Sentencias TSJ'!$C47+'Sentencias TSJ'!$D47))</f>
        <v>-</v>
      </c>
      <c r="D47" s="23" t="str">
        <f>IF(('Sentencias TSJ'!$B47+'Sentencias TSJ'!$C47+'Sentencias TSJ'!$D47)=0,"-",'Sentencias TSJ'!D47/('Sentencias TSJ'!$B47+'Sentencias TSJ'!$C47+'Sentencias TSJ'!$D47))</f>
        <v>-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>
        <f>IF(('Sentencias TSJ'!$H47+'Sentencias TSJ'!$I47+'Sentencias TSJ'!$J47)=0,"-",'Sentencias TSJ'!H47/('Sentencias TSJ'!$H47+'Sentencias TSJ'!$I47+'Sentencias TSJ'!$J47))</f>
        <v>1</v>
      </c>
      <c r="I47" s="23">
        <f>IF(('Sentencias TSJ'!$H47+'Sentencias TSJ'!$I47+'Sentencias TSJ'!$J47)=0,"-",'Sentencias TSJ'!I47/('Sentencias TSJ'!$H47+'Sentencias TSJ'!$I47+'Sentencias TSJ'!$J47))</f>
        <v>0</v>
      </c>
      <c r="J47" s="23">
        <f>IF(('Sentencias TSJ'!$H47+'Sentencias TSJ'!$I47+'Sentencias TSJ'!$J47)=0,"-",'Sentencias TSJ'!J47/('Sentencias TSJ'!$H47+'Sentencias TSJ'!$I47+'Sentencias TSJ'!$J47))</f>
        <v>0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0.76981132075471703</v>
      </c>
      <c r="C48" s="7">
        <f>IF(('Sentencias TSJ'!$B48+'Sentencias TSJ'!$C48+'Sentencias TSJ'!$D48)=0,"-",'Sentencias TSJ'!C48/('Sentencias TSJ'!$B48+'Sentencias TSJ'!$C48+'Sentencias TSJ'!$D48))</f>
        <v>0.1169811320754717</v>
      </c>
      <c r="D48" s="7">
        <f>IF(('Sentencias TSJ'!$B48+'Sentencias TSJ'!$C48+'Sentencias TSJ'!$D48)=0,"-",'Sentencias TSJ'!D48/('Sentencias TSJ'!$B48+'Sentencias TSJ'!$C48+'Sentencias TSJ'!$D48))</f>
        <v>0.11320754716981132</v>
      </c>
      <c r="E48" s="7">
        <f>IF(('Sentencias TSJ'!$E48+'Sentencias TSJ'!$F48+'Sentencias TSJ'!$G48)=0,"-",'Sentencias TSJ'!E48/('Sentencias TSJ'!$E48+'Sentencias TSJ'!$F48+'Sentencias TSJ'!$G48))</f>
        <v>0.72222222222222221</v>
      </c>
      <c r="F48" s="7">
        <f>IF(('Sentencias TSJ'!$E48+'Sentencias TSJ'!$F48+'Sentencias TSJ'!$G48)=0,"-",'Sentencias TSJ'!F48/('Sentencias TSJ'!$E48+'Sentencias TSJ'!$F48+'Sentencias TSJ'!$G48))</f>
        <v>0.16666666666666666</v>
      </c>
      <c r="G48" s="7">
        <f>IF(('Sentencias TSJ'!$E48+'Sentencias TSJ'!$F48+'Sentencias TSJ'!$G48)=0,"-",'Sentencias TSJ'!G48/('Sentencias TSJ'!$E48+'Sentencias TSJ'!$F48+'Sentencias TSJ'!$G48))</f>
        <v>0.1111111111111111</v>
      </c>
      <c r="H48" s="7">
        <f>IF(('Sentencias TSJ'!$H48+'Sentencias TSJ'!$I48+'Sentencias TSJ'!$J48)=0,"-",'Sentencias TSJ'!H48/('Sentencias TSJ'!$H48+'Sentencias TSJ'!$I48+'Sentencias TSJ'!$J48))</f>
        <v>0.88888888888888884</v>
      </c>
      <c r="I48" s="7">
        <f>IF(('Sentencias TSJ'!$H48+'Sentencias TSJ'!$I48+'Sentencias TSJ'!$J48)=0,"-",'Sentencias TSJ'!I48/('Sentencias TSJ'!$H48+'Sentencias TSJ'!$I48+'Sentencias TSJ'!$J48))</f>
        <v>2.2222222222222223E-2</v>
      </c>
      <c r="J48" s="7">
        <f>IF(('Sentencias TSJ'!$H48+'Sentencias TSJ'!$I48+'Sentencias TSJ'!$J48)=0,"-",'Sentencias TSJ'!J48/('Sentencias TSJ'!$H48+'Sentencias TSJ'!$I48+'Sentencias TSJ'!$J48))</f>
        <v>8.8888888888888892E-2</v>
      </c>
      <c r="K48" s="7">
        <f>IF(('Sentencias TSJ'!$K48+'Sentencias TSJ'!$L48+'Sentencias TSJ'!$M48)=0,"-",'Sentencias TSJ'!K48/('Sentencias TSJ'!$K48+'Sentencias TSJ'!$L48+'Sentencias TSJ'!$M48))</f>
        <v>0.78115501519756836</v>
      </c>
      <c r="L48" s="7">
        <f>IF(('Sentencias TSJ'!$K48+'Sentencias TSJ'!$L48+'Sentencias TSJ'!$M48)=0,"-",'Sentencias TSJ'!L48/('Sentencias TSJ'!$K48+'Sentencias TSJ'!$L48+'Sentencias TSJ'!$M48))</f>
        <v>0.10638297872340426</v>
      </c>
      <c r="M48" s="7">
        <f>IF(('Sentencias TSJ'!$K48+'Sentencias TSJ'!$L48+'Sentencias TSJ'!$M48)=0,"-",'Sentencias TSJ'!M48/('Sentencias TSJ'!$K48+'Sentencias TSJ'!$L48+'Sentencias TSJ'!$M48))</f>
        <v>0.11246200607902736</v>
      </c>
    </row>
    <row r="51" spans="1:13" x14ac:dyDescent="0.25">
      <c r="A51" s="33" t="s">
        <v>2</v>
      </c>
      <c r="B51" s="30" t="s">
        <v>33</v>
      </c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24.75" customHeight="1" x14ac:dyDescent="0.25">
      <c r="A52" s="32"/>
      <c r="B52" s="33" t="s">
        <v>30</v>
      </c>
      <c r="C52" s="34"/>
      <c r="D52" s="34"/>
      <c r="E52" s="33" t="s">
        <v>31</v>
      </c>
      <c r="F52" s="34"/>
      <c r="G52" s="34"/>
      <c r="H52" s="33" t="s">
        <v>32</v>
      </c>
      <c r="I52" s="34"/>
      <c r="J52" s="34"/>
      <c r="K52" s="33" t="s">
        <v>2</v>
      </c>
      <c r="L52" s="34"/>
      <c r="M52" s="34"/>
    </row>
    <row r="53" spans="1:13" ht="51" x14ac:dyDescent="0.25">
      <c r="A53" s="32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0.84482758620689657</v>
      </c>
      <c r="C54" s="23">
        <f>IF(('Sentencias TSJ'!$B54+'Sentencias TSJ'!$C54+'Sentencias TSJ'!$D54)=0,"-",'Sentencias TSJ'!C54/('Sentencias TSJ'!$B54+'Sentencias TSJ'!$C54+'Sentencias TSJ'!$D54))</f>
        <v>9.8275862068965519E-2</v>
      </c>
      <c r="D54" s="23">
        <f>IF(('Sentencias TSJ'!$B54+'Sentencias TSJ'!$C54+'Sentencias TSJ'!$D54)=0,"-",'Sentencias TSJ'!D54/('Sentencias TSJ'!$B54+'Sentencias TSJ'!$C54+'Sentencias TSJ'!$D54))</f>
        <v>5.6896551724137934E-2</v>
      </c>
      <c r="E54" s="23">
        <f>+'Sentencias TSJ'!E54/('Sentencias TSJ'!E54+'Sentencias TSJ'!F54+'Sentencias TSJ'!G54)</f>
        <v>0.8125</v>
      </c>
      <c r="F54" s="23">
        <f>+'Sentencias TSJ'!F54/('Sentencias TSJ'!E54+'Sentencias TSJ'!F54+'Sentencias TSJ'!G54)</f>
        <v>0.125</v>
      </c>
      <c r="G54" s="23">
        <f>+'Sentencias TSJ'!G54/('Sentencias TSJ'!E54+'Sentencias TSJ'!F54+'Sentencias TSJ'!G54)</f>
        <v>6.25E-2</v>
      </c>
      <c r="H54" s="23">
        <f>IF(('Sentencias TSJ'!$H54+'Sentencias TSJ'!$I54+'Sentencias TSJ'!$J54)=0,"-",'Sentencias TSJ'!H54/('Sentencias TSJ'!$H54+'Sentencias TSJ'!$I54+'Sentencias TSJ'!$J54))</f>
        <v>0.91228070175438591</v>
      </c>
      <c r="I54" s="23">
        <f>IF(('Sentencias TSJ'!$H54+'Sentencias TSJ'!$I54+'Sentencias TSJ'!$J54)=0,"-",'Sentencias TSJ'!I54/('Sentencias TSJ'!$H54+'Sentencias TSJ'!$I54+'Sentencias TSJ'!$J54))</f>
        <v>1.7543859649122806E-2</v>
      </c>
      <c r="J54" s="23">
        <f>IF(('Sentencias TSJ'!$H54+'Sentencias TSJ'!$I54+'Sentencias TSJ'!$J54)=0,"-",'Sentencias TSJ'!J54/('Sentencias TSJ'!$H54+'Sentencias TSJ'!$I54+'Sentencias TSJ'!$J54))</f>
        <v>7.0175438596491224E-2</v>
      </c>
      <c r="K54" s="23">
        <f>IF(('Sentencias TSJ'!$K54+'Sentencias TSJ'!$L54+'Sentencias TSJ'!$M54)=0,"-",'Sentencias TSJ'!K54/('Sentencias TSJ'!$K54+'Sentencias TSJ'!$L54+'Sentencias TSJ'!$M54))</f>
        <v>0.8490284005979073</v>
      </c>
      <c r="L54" s="23">
        <f>IF(('Sentencias TSJ'!$K54+'Sentencias TSJ'!$L54+'Sentencias TSJ'!$M54)=0,"-",'Sentencias TSJ'!L54/('Sentencias TSJ'!$K54+'Sentencias TSJ'!$L54+'Sentencias TSJ'!$M54))</f>
        <v>9.2675635276532137E-2</v>
      </c>
      <c r="M54" s="23">
        <f>IF(('Sentencias TSJ'!$K54+'Sentencias TSJ'!$L54+'Sentencias TSJ'!$M54)=0,"-",'Sentencias TSJ'!M54/('Sentencias TSJ'!$K54+'Sentencias TSJ'!$L54+'Sentencias TSJ'!$M54))</f>
        <v>5.829596412556054E-2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0.74358974358974361</v>
      </c>
      <c r="C55" s="23">
        <f>IF(('Sentencias TSJ'!$B55+'Sentencias TSJ'!$C55+'Sentencias TSJ'!$D55)=0,"-",'Sentencias TSJ'!C55/('Sentencias TSJ'!$B55+'Sentencias TSJ'!$C55+'Sentencias TSJ'!$D55))</f>
        <v>0.15384615384615385</v>
      </c>
      <c r="D55" s="23">
        <f>IF(('Sentencias TSJ'!$B55+'Sentencias TSJ'!$C55+'Sentencias TSJ'!$D55)=0,"-",'Sentencias TSJ'!D55/('Sentencias TSJ'!$B55+'Sentencias TSJ'!$C55+'Sentencias TSJ'!$D55))</f>
        <v>0.10256410256410256</v>
      </c>
      <c r="E55" s="23">
        <f>+'Sentencias TSJ'!E55/('Sentencias TSJ'!E55+'Sentencias TSJ'!F55+'Sentencias TSJ'!G55)</f>
        <v>0.2857142857142857</v>
      </c>
      <c r="F55" s="23">
        <f>+'Sentencias TSJ'!F55/('Sentencias TSJ'!E55+'Sentencias TSJ'!F55+'Sentencias TSJ'!G55)</f>
        <v>0.42857142857142855</v>
      </c>
      <c r="G55" s="23">
        <f>+'Sentencias TSJ'!G55/('Sentencias TSJ'!E55+'Sentencias TSJ'!F55+'Sentencias TSJ'!G55)</f>
        <v>0.2857142857142857</v>
      </c>
      <c r="H55" s="23">
        <f>IF(('Sentencias TSJ'!$H55+'Sentencias TSJ'!$I55+'Sentencias TSJ'!$J55)=0,"-",'Sentencias TSJ'!H55/('Sentencias TSJ'!$H55+'Sentencias TSJ'!$I55+'Sentencias TSJ'!$J55))</f>
        <v>0.86363636363636365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0.13636363636363635</v>
      </c>
      <c r="K55" s="23">
        <f>IF(('Sentencias TSJ'!$K55+'Sentencias TSJ'!$L55+'Sentencias TSJ'!$M55)=0,"-",'Sentencias TSJ'!K55/('Sentencias TSJ'!$K55+'Sentencias TSJ'!$L55+'Sentencias TSJ'!$M55))</f>
        <v>0.73831775700934577</v>
      </c>
      <c r="L55" s="23">
        <f>IF(('Sentencias TSJ'!$K55+'Sentencias TSJ'!$L55+'Sentencias TSJ'!$M55)=0,"-",'Sentencias TSJ'!L55/('Sentencias TSJ'!$K55+'Sentencias TSJ'!$L55+'Sentencias TSJ'!$M55))</f>
        <v>0.14018691588785046</v>
      </c>
      <c r="M55" s="23">
        <f>IF(('Sentencias TSJ'!$K55+'Sentencias TSJ'!$L55+'Sentencias TSJ'!$M55)=0,"-",'Sentencias TSJ'!M55/('Sentencias TSJ'!$K55+'Sentencias TSJ'!$L55+'Sentencias TSJ'!$M55))</f>
        <v>0.12149532710280374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0.92592592592592593</v>
      </c>
      <c r="C56" s="23">
        <f>IF(('Sentencias TSJ'!$B56+'Sentencias TSJ'!$C56+'Sentencias TSJ'!$D56)=0,"-",'Sentencias TSJ'!C56/('Sentencias TSJ'!$B56+'Sentencias TSJ'!$C56+'Sentencias TSJ'!$D56))</f>
        <v>1.8518518518518517E-2</v>
      </c>
      <c r="D56" s="23">
        <f>IF(('Sentencias TSJ'!$B56+'Sentencias TSJ'!$C56+'Sentencias TSJ'!$D56)=0,"-",'Sentencias TSJ'!D56/('Sentencias TSJ'!$B56+'Sentencias TSJ'!$C56+'Sentencias TSJ'!$D56))</f>
        <v>5.5555555555555552E-2</v>
      </c>
      <c r="E56" s="23">
        <f>+'Sentencias TSJ'!E56/('Sentencias TSJ'!E56+'Sentencias TSJ'!F56+'Sentencias TSJ'!G56)</f>
        <v>1</v>
      </c>
      <c r="F56" s="23">
        <f>+'Sentencias TSJ'!F56/('Sentencias TSJ'!E56+'Sentencias TSJ'!F56+'Sentencias TSJ'!G56)</f>
        <v>0</v>
      </c>
      <c r="G56" s="23">
        <f>+'Sentencias TSJ'!G56/('Sentencias TSJ'!E56+'Sentencias TSJ'!F56+'Sentencias TSJ'!G56)</f>
        <v>0</v>
      </c>
      <c r="H56" s="23" t="str">
        <f>IF(('Sentencias TSJ'!$H56+'Sentencias TSJ'!$I56+'Sentencias TSJ'!$J56)=0,"-",'Sentencias TSJ'!H56/('Sentencias TSJ'!$H56+'Sentencias TSJ'!$I56+'Sentencias TSJ'!$J56))</f>
        <v>-</v>
      </c>
      <c r="I56" s="23" t="str">
        <f>IF(('Sentencias TSJ'!$H56+'Sentencias TSJ'!$I56+'Sentencias TSJ'!$J56)=0,"-",'Sentencias TSJ'!I56/('Sentencias TSJ'!$H56+'Sentencias TSJ'!$I56+'Sentencias TSJ'!$J56))</f>
        <v>-</v>
      </c>
      <c r="J56" s="23" t="str">
        <f>IF(('Sentencias TSJ'!$H56+'Sentencias TSJ'!$I56+'Sentencias TSJ'!$J56)=0,"-",'Sentencias TSJ'!J56/('Sentencias TSJ'!$H56+'Sentencias TSJ'!$I56+'Sentencias TSJ'!$J56))</f>
        <v>-</v>
      </c>
      <c r="K56" s="23">
        <f>IF(('Sentencias TSJ'!$K56+'Sentencias TSJ'!$L56+'Sentencias TSJ'!$M56)=0,"-",'Sentencias TSJ'!K56/('Sentencias TSJ'!$K56+'Sentencias TSJ'!$L56+'Sentencias TSJ'!$M56))</f>
        <v>0.92727272727272725</v>
      </c>
      <c r="L56" s="23">
        <f>IF(('Sentencias TSJ'!$K56+'Sentencias TSJ'!$L56+'Sentencias TSJ'!$M56)=0,"-",'Sentencias TSJ'!L56/('Sentencias TSJ'!$K56+'Sentencias TSJ'!$L56+'Sentencias TSJ'!$M56))</f>
        <v>1.8181818181818181E-2</v>
      </c>
      <c r="M56" s="23">
        <f>IF(('Sentencias TSJ'!$K56+'Sentencias TSJ'!$L56+'Sentencias TSJ'!$M56)=0,"-",'Sentencias TSJ'!M56/('Sentencias TSJ'!$K56+'Sentencias TSJ'!$L56+'Sentencias TSJ'!$M56))</f>
        <v>5.4545454545454543E-2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0.91803278688524592</v>
      </c>
      <c r="C57" s="23">
        <f>IF(('Sentencias TSJ'!$B57+'Sentencias TSJ'!$C57+'Sentencias TSJ'!$D57)=0,"-",'Sentencias TSJ'!C57/('Sentencias TSJ'!$B57+'Sentencias TSJ'!$C57+'Sentencias TSJ'!$D57))</f>
        <v>2.7322404371584699E-2</v>
      </c>
      <c r="D57" s="23">
        <f>IF(('Sentencias TSJ'!$B57+'Sentencias TSJ'!$C57+'Sentencias TSJ'!$D57)=0,"-",'Sentencias TSJ'!D57/('Sentencias TSJ'!$B57+'Sentencias TSJ'!$C57+'Sentencias TSJ'!$D57))</f>
        <v>5.4644808743169397E-2</v>
      </c>
      <c r="E57" s="23">
        <f>+'Sentencias TSJ'!E57/('Sentencias TSJ'!E57+'Sentencias TSJ'!F57+'Sentencias TSJ'!G57)</f>
        <v>0.7142857142857143</v>
      </c>
      <c r="F57" s="23">
        <f>+'Sentencias TSJ'!F57/('Sentencias TSJ'!E57+'Sentencias TSJ'!F57+'Sentencias TSJ'!G57)</f>
        <v>0</v>
      </c>
      <c r="G57" s="23">
        <f>+'Sentencias TSJ'!G57/('Sentencias TSJ'!E57+'Sentencias TSJ'!F57+'Sentencias TSJ'!G57)</f>
        <v>0.2857142857142857</v>
      </c>
      <c r="H57" s="23">
        <f>IF(('Sentencias TSJ'!$H57+'Sentencias TSJ'!$I57+'Sentencias TSJ'!$J57)=0,"-",'Sentencias TSJ'!H57/('Sentencias TSJ'!$H57+'Sentencias TSJ'!$I57+'Sentencias TSJ'!$J57))</f>
        <v>0.73333333333333328</v>
      </c>
      <c r="I57" s="23">
        <f>IF(('Sentencias TSJ'!$H57+'Sentencias TSJ'!$I57+'Sentencias TSJ'!$J57)=0,"-",'Sentencias TSJ'!I57/('Sentencias TSJ'!$H57+'Sentencias TSJ'!$I57+'Sentencias TSJ'!$J57))</f>
        <v>0.2</v>
      </c>
      <c r="J57" s="23">
        <f>IF(('Sentencias TSJ'!$H57+'Sentencias TSJ'!$I57+'Sentencias TSJ'!$J57)=0,"-",'Sentencias TSJ'!J57/('Sentencias TSJ'!$H57+'Sentencias TSJ'!$I57+'Sentencias TSJ'!$J57))</f>
        <v>6.6666666666666666E-2</v>
      </c>
      <c r="K57" s="23">
        <f>IF(('Sentencias TSJ'!$K57+'Sentencias TSJ'!$L57+'Sentencias TSJ'!$M57)=0,"-",'Sentencias TSJ'!K57/('Sentencias TSJ'!$K57+'Sentencias TSJ'!$L57+'Sentencias TSJ'!$M57))</f>
        <v>0.89756097560975612</v>
      </c>
      <c r="L57" s="23">
        <f>IF(('Sentencias TSJ'!$K57+'Sentencias TSJ'!$L57+'Sentencias TSJ'!$M57)=0,"-",'Sentencias TSJ'!L57/('Sentencias TSJ'!$K57+'Sentencias TSJ'!$L57+'Sentencias TSJ'!$M57))</f>
        <v>3.9024390243902439E-2</v>
      </c>
      <c r="M57" s="23">
        <f>IF(('Sentencias TSJ'!$K57+'Sentencias TSJ'!$L57+'Sentencias TSJ'!$M57)=0,"-",'Sentencias TSJ'!M57/('Sentencias TSJ'!$K57+'Sentencias TSJ'!$L57+'Sentencias TSJ'!$M57))</f>
        <v>6.3414634146341464E-2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0.83783783783783783</v>
      </c>
      <c r="C58" s="23">
        <f>IF(('Sentencias TSJ'!$B58+'Sentencias TSJ'!$C58+'Sentencias TSJ'!$D58)=0,"-",'Sentencias TSJ'!C58/('Sentencias TSJ'!$B58+'Sentencias TSJ'!$C58+'Sentencias TSJ'!$D58))</f>
        <v>4.954954954954955E-2</v>
      </c>
      <c r="D58" s="23">
        <f>IF(('Sentencias TSJ'!$B58+'Sentencias TSJ'!$C58+'Sentencias TSJ'!$D58)=0,"-",'Sentencias TSJ'!D58/('Sentencias TSJ'!$B58+'Sentencias TSJ'!$C58+'Sentencias TSJ'!$D58))</f>
        <v>0.11261261261261261</v>
      </c>
      <c r="E58" s="23">
        <f>+'Sentencias TSJ'!E58/('Sentencias TSJ'!E58+'Sentencias TSJ'!F58+'Sentencias TSJ'!G58)</f>
        <v>0.73076923076923073</v>
      </c>
      <c r="F58" s="23">
        <f>+'Sentencias TSJ'!F58/('Sentencias TSJ'!E58+'Sentencias TSJ'!F58+'Sentencias TSJ'!G58)</f>
        <v>3.8461538461538464E-2</v>
      </c>
      <c r="G58" s="23">
        <f>+'Sentencias TSJ'!G58/('Sentencias TSJ'!E58+'Sentencias TSJ'!F58+'Sentencias TSJ'!G58)</f>
        <v>0.23076923076923078</v>
      </c>
      <c r="H58" s="23">
        <f>IF(('Sentencias TSJ'!$H58+'Sentencias TSJ'!$I58+'Sentencias TSJ'!$J58)=0,"-",'Sentencias TSJ'!H58/('Sentencias TSJ'!$H58+'Sentencias TSJ'!$I58+'Sentencias TSJ'!$J58))</f>
        <v>0.97959183673469385</v>
      </c>
      <c r="I58" s="23">
        <f>IF(('Sentencias TSJ'!$H58+'Sentencias TSJ'!$I58+'Sentencias TSJ'!$J58)=0,"-",'Sentencias TSJ'!I58/('Sentencias TSJ'!$H58+'Sentencias TSJ'!$I58+'Sentencias TSJ'!$J58))</f>
        <v>0</v>
      </c>
      <c r="J58" s="23">
        <f>IF(('Sentencias TSJ'!$H58+'Sentencias TSJ'!$I58+'Sentencias TSJ'!$J58)=0,"-",'Sentencias TSJ'!J58/('Sentencias TSJ'!$H58+'Sentencias TSJ'!$I58+'Sentencias TSJ'!$J58))</f>
        <v>2.0408163265306121E-2</v>
      </c>
      <c r="K58" s="23">
        <f>IF(('Sentencias TSJ'!$K58+'Sentencias TSJ'!$L58+'Sentencias TSJ'!$M58)=0,"-",'Sentencias TSJ'!K58/('Sentencias TSJ'!$K58+'Sentencias TSJ'!$L58+'Sentencias TSJ'!$M58))</f>
        <v>0.85185185185185186</v>
      </c>
      <c r="L58" s="23">
        <f>IF(('Sentencias TSJ'!$K58+'Sentencias TSJ'!$L58+'Sentencias TSJ'!$M58)=0,"-",'Sentencias TSJ'!L58/('Sentencias TSJ'!$K58+'Sentencias TSJ'!$L58+'Sentencias TSJ'!$M58))</f>
        <v>4.0404040404040407E-2</v>
      </c>
      <c r="M58" s="23">
        <f>IF(('Sentencias TSJ'!$K58+'Sentencias TSJ'!$L58+'Sentencias TSJ'!$M58)=0,"-",'Sentencias TSJ'!M58/('Sentencias TSJ'!$K58+'Sentencias TSJ'!$L58+'Sentencias TSJ'!$M58))</f>
        <v>0.10774410774410774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0.82926829268292679</v>
      </c>
      <c r="C59" s="23">
        <f>IF(('Sentencias TSJ'!$B59+'Sentencias TSJ'!$C59+'Sentencias TSJ'!$D59)=0,"-",'Sentencias TSJ'!C59/('Sentencias TSJ'!$B59+'Sentencias TSJ'!$C59+'Sentencias TSJ'!$D59))</f>
        <v>9.7560975609756101E-2</v>
      </c>
      <c r="D59" s="23">
        <f>IF(('Sentencias TSJ'!$B59+'Sentencias TSJ'!$C59+'Sentencias TSJ'!$D59)=0,"-",'Sentencias TSJ'!D59/('Sentencias TSJ'!$B59+'Sentencias TSJ'!$C59+'Sentencias TSJ'!$D59))</f>
        <v>7.3170731707317069E-2</v>
      </c>
      <c r="E59" s="23">
        <f>+'Sentencias TSJ'!E59/('Sentencias TSJ'!E59+'Sentencias TSJ'!F59+'Sentencias TSJ'!G59)</f>
        <v>0.8</v>
      </c>
      <c r="F59" s="23">
        <f>+'Sentencias TSJ'!F59/('Sentencias TSJ'!E59+'Sentencias TSJ'!F59+'Sentencias TSJ'!G59)</f>
        <v>0.2</v>
      </c>
      <c r="G59" s="23">
        <f>+'Sentencias TSJ'!G59/('Sentencias TSJ'!E59+'Sentencias TSJ'!F59+'Sentencias TSJ'!G59)</f>
        <v>0</v>
      </c>
      <c r="H59" s="23">
        <f>IF(('Sentencias TSJ'!$H59+'Sentencias TSJ'!$I59+'Sentencias TSJ'!$J59)=0,"-",'Sentencias TSJ'!H59/('Sentencias TSJ'!$H59+'Sentencias TSJ'!$I59+'Sentencias TSJ'!$J59))</f>
        <v>0.83333333333333337</v>
      </c>
      <c r="I59" s="23">
        <f>IF(('Sentencias TSJ'!$H59+'Sentencias TSJ'!$I59+'Sentencias TSJ'!$J59)=0,"-",'Sentencias TSJ'!I59/('Sentencias TSJ'!$H59+'Sentencias TSJ'!$I59+'Sentencias TSJ'!$J59))</f>
        <v>0</v>
      </c>
      <c r="J59" s="23">
        <f>IF(('Sentencias TSJ'!$H59+'Sentencias TSJ'!$I59+'Sentencias TSJ'!$J59)=0,"-",'Sentencias TSJ'!J59/('Sentencias TSJ'!$H59+'Sentencias TSJ'!$I59+'Sentencias TSJ'!$J59))</f>
        <v>0.16666666666666666</v>
      </c>
      <c r="K59" s="23">
        <f>IF(('Sentencias TSJ'!$K59+'Sentencias TSJ'!$L59+'Sentencias TSJ'!$M59)=0,"-",'Sentencias TSJ'!K59/('Sentencias TSJ'!$K59+'Sentencias TSJ'!$L59+'Sentencias TSJ'!$M59))</f>
        <v>0.82692307692307687</v>
      </c>
      <c r="L59" s="23">
        <f>IF(('Sentencias TSJ'!$K59+'Sentencias TSJ'!$L59+'Sentencias TSJ'!$M59)=0,"-",'Sentencias TSJ'!L59/('Sentencias TSJ'!$K59+'Sentencias TSJ'!$L59+'Sentencias TSJ'!$M59))</f>
        <v>9.6153846153846159E-2</v>
      </c>
      <c r="M59" s="23">
        <f>IF(('Sentencias TSJ'!$K59+'Sentencias TSJ'!$L59+'Sentencias TSJ'!$M59)=0,"-",'Sentencias TSJ'!M59/('Sentencias TSJ'!$K59+'Sentencias TSJ'!$L59+'Sentencias TSJ'!$M59))</f>
        <v>7.6923076923076927E-2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0.86046511627906974</v>
      </c>
      <c r="C60" s="23">
        <f>IF(('Sentencias TSJ'!$B60+'Sentencias TSJ'!$C60+'Sentencias TSJ'!$D60)=0,"-",'Sentencias TSJ'!C60/('Sentencias TSJ'!$B60+'Sentencias TSJ'!$C60+'Sentencias TSJ'!$D60))</f>
        <v>9.3023255813953487E-2</v>
      </c>
      <c r="D60" s="23">
        <f>IF(('Sentencias TSJ'!$B60+'Sentencias TSJ'!$C60+'Sentencias TSJ'!$D60)=0,"-",'Sentencias TSJ'!D60/('Sentencias TSJ'!$B60+'Sentencias TSJ'!$C60+'Sentencias TSJ'!$D60))</f>
        <v>4.6511627906976744E-2</v>
      </c>
      <c r="E60" s="23">
        <f>+'Sentencias TSJ'!E60/('Sentencias TSJ'!E60+'Sentencias TSJ'!F60+'Sentencias TSJ'!G60)</f>
        <v>0.66666666666666663</v>
      </c>
      <c r="F60" s="23">
        <f>+'Sentencias TSJ'!F60/('Sentencias TSJ'!E60+'Sentencias TSJ'!F60+'Sentencias TSJ'!G60)</f>
        <v>0.33333333333333331</v>
      </c>
      <c r="G60" s="23">
        <f>+'Sentencias TSJ'!G60/('Sentencias TSJ'!E60+'Sentencias TSJ'!F60+'Sentencias TSJ'!G60)</f>
        <v>0</v>
      </c>
      <c r="H60" s="23">
        <f>IF(('Sentencias TSJ'!$H60+'Sentencias TSJ'!$I60+'Sentencias TSJ'!$J60)=0,"-",'Sentencias TSJ'!H60/('Sentencias TSJ'!$H60+'Sentencias TSJ'!$I60+'Sentencias TSJ'!$J60))</f>
        <v>1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</v>
      </c>
      <c r="K60" s="23">
        <f>IF(('Sentencias TSJ'!$K60+'Sentencias TSJ'!$L60+'Sentencias TSJ'!$M60)=0,"-",'Sentencias TSJ'!K60/('Sentencias TSJ'!$K60+'Sentencias TSJ'!$L60+'Sentencias TSJ'!$M60))</f>
        <v>0.86170212765957444</v>
      </c>
      <c r="L60" s="23">
        <f>IF(('Sentencias TSJ'!$K60+'Sentencias TSJ'!$L60+'Sentencias TSJ'!$M60)=0,"-",'Sentencias TSJ'!L60/('Sentencias TSJ'!$K60+'Sentencias TSJ'!$L60+'Sentencias TSJ'!$M60))</f>
        <v>9.5744680851063829E-2</v>
      </c>
      <c r="M60" s="23">
        <f>IF(('Sentencias TSJ'!$K60+'Sentencias TSJ'!$L60+'Sentencias TSJ'!$M60)=0,"-",'Sentencias TSJ'!M60/('Sentencias TSJ'!$K60+'Sentencias TSJ'!$L60+'Sentencias TSJ'!$M60))</f>
        <v>4.2553191489361701E-2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0.91954022988505746</v>
      </c>
      <c r="C61" s="23">
        <f>IF(('Sentencias TSJ'!$B61+'Sentencias TSJ'!$C61+'Sentencias TSJ'!$D61)=0,"-",'Sentencias TSJ'!C61/('Sentencias TSJ'!$B61+'Sentencias TSJ'!$C61+'Sentencias TSJ'!$D61))</f>
        <v>2.8735632183908046E-2</v>
      </c>
      <c r="D61" s="23">
        <f>IF(('Sentencias TSJ'!$B61+'Sentencias TSJ'!$C61+'Sentencias TSJ'!$D61)=0,"-",'Sentencias TSJ'!D61/('Sentencias TSJ'!$B61+'Sentencias TSJ'!$C61+'Sentencias TSJ'!$D61))</f>
        <v>5.1724137931034482E-2</v>
      </c>
      <c r="E61" s="23">
        <f>+'Sentencias TSJ'!E61/('Sentencias TSJ'!E61+'Sentencias TSJ'!F61+'Sentencias TSJ'!G61)</f>
        <v>1</v>
      </c>
      <c r="F61" s="23">
        <f>+'Sentencias TSJ'!F61/('Sentencias TSJ'!E61+'Sentencias TSJ'!F61+'Sentencias TSJ'!G61)</f>
        <v>0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0.8666666666666667</v>
      </c>
      <c r="I61" s="23">
        <f>IF(('Sentencias TSJ'!$H61+'Sentencias TSJ'!$I61+'Sentencias TSJ'!$J61)=0,"-",'Sentencias TSJ'!I61/('Sentencias TSJ'!$H61+'Sentencias TSJ'!$I61+'Sentencias TSJ'!$J61))</f>
        <v>0.13333333333333333</v>
      </c>
      <c r="J61" s="23">
        <f>IF(('Sentencias TSJ'!$H61+'Sentencias TSJ'!$I61+'Sentencias TSJ'!$J61)=0,"-",'Sentencias TSJ'!J61/('Sentencias TSJ'!$H61+'Sentencias TSJ'!$I61+'Sentencias TSJ'!$J61))</f>
        <v>0</v>
      </c>
      <c r="K61" s="23">
        <f>IF(('Sentencias TSJ'!$K61+'Sentencias TSJ'!$L61+'Sentencias TSJ'!$M61)=0,"-",'Sentencias TSJ'!K61/('Sentencias TSJ'!$K61+'Sentencias TSJ'!$L61+'Sentencias TSJ'!$M61))</f>
        <v>0.91709844559585496</v>
      </c>
      <c r="L61" s="23">
        <f>IF(('Sentencias TSJ'!$K61+'Sentencias TSJ'!$L61+'Sentencias TSJ'!$M61)=0,"-",'Sentencias TSJ'!L61/('Sentencias TSJ'!$K61+'Sentencias TSJ'!$L61+'Sentencias TSJ'!$M61))</f>
        <v>3.6269430051813469E-2</v>
      </c>
      <c r="M61" s="23">
        <f>IF(('Sentencias TSJ'!$K61+'Sentencias TSJ'!$L61+'Sentencias TSJ'!$M61)=0,"-",'Sentencias TSJ'!M61/('Sentencias TSJ'!$K61+'Sentencias TSJ'!$L61+'Sentencias TSJ'!$M61))</f>
        <v>4.6632124352331605E-2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0.86140519730510101</v>
      </c>
      <c r="C62" s="23">
        <f>IF(('Sentencias TSJ'!$B62+'Sentencias TSJ'!$C62+'Sentencias TSJ'!$D62)=0,"-",'Sentencias TSJ'!C62/('Sentencias TSJ'!$B62+'Sentencias TSJ'!$C62+'Sentencias TSJ'!$D62))</f>
        <v>6.8334937439846005E-2</v>
      </c>
      <c r="D62" s="23">
        <f>IF(('Sentencias TSJ'!$B62+'Sentencias TSJ'!$C62+'Sentencias TSJ'!$D62)=0,"-",'Sentencias TSJ'!D62/('Sentencias TSJ'!$B62+'Sentencias TSJ'!$C62+'Sentencias TSJ'!$D62))</f>
        <v>7.0259865255052942E-2</v>
      </c>
      <c r="E62" s="23">
        <f>+'Sentencias TSJ'!E62/('Sentencias TSJ'!E62+'Sentencias TSJ'!F62+'Sentencias TSJ'!G62)</f>
        <v>0.88095238095238093</v>
      </c>
      <c r="F62" s="23">
        <f>+'Sentencias TSJ'!F62/('Sentencias TSJ'!E62+'Sentencias TSJ'!F62+'Sentencias TSJ'!G62)</f>
        <v>6.5476190476190479E-2</v>
      </c>
      <c r="G62" s="23">
        <f>+'Sentencias TSJ'!G62/('Sentencias TSJ'!E62+'Sentencias TSJ'!F62+'Sentencias TSJ'!G62)</f>
        <v>5.3571428571428568E-2</v>
      </c>
      <c r="H62" s="23">
        <f>IF(('Sentencias TSJ'!$H62+'Sentencias TSJ'!$I62+'Sentencias TSJ'!$J62)=0,"-",'Sentencias TSJ'!H62/('Sentencias TSJ'!$H62+'Sentencias TSJ'!$I62+'Sentencias TSJ'!$J62))</f>
        <v>0.82679738562091498</v>
      </c>
      <c r="I62" s="23">
        <f>IF(('Sentencias TSJ'!$H62+'Sentencias TSJ'!$I62+'Sentencias TSJ'!$J62)=0,"-",'Sentencias TSJ'!I62/('Sentencias TSJ'!$H62+'Sentencias TSJ'!$I62+'Sentencias TSJ'!$J62))</f>
        <v>0.10130718954248366</v>
      </c>
      <c r="J62" s="23">
        <f>IF(('Sentencias TSJ'!$H62+'Sentencias TSJ'!$I62+'Sentencias TSJ'!$J62)=0,"-",'Sentencias TSJ'!J62/('Sentencias TSJ'!$H62+'Sentencias TSJ'!$I62+'Sentencias TSJ'!$J62))</f>
        <v>7.1895424836601302E-2</v>
      </c>
      <c r="K62" s="23">
        <f>IF(('Sentencias TSJ'!$K62+'Sentencias TSJ'!$L62+'Sentencias TSJ'!$M62)=0,"-",'Sentencias TSJ'!K62/('Sentencias TSJ'!$K62+'Sentencias TSJ'!$L62+'Sentencias TSJ'!$M62))</f>
        <v>0.85657633840052871</v>
      </c>
      <c r="L62" s="23">
        <f>IF(('Sentencias TSJ'!$K62+'Sentencias TSJ'!$L62+'Sentencias TSJ'!$M62)=0,"-",'Sentencias TSJ'!L62/('Sentencias TSJ'!$K62+'Sentencias TSJ'!$L62+'Sentencias TSJ'!$M62))</f>
        <v>7.4686054196959686E-2</v>
      </c>
      <c r="M62" s="23">
        <f>IF(('Sentencias TSJ'!$K62+'Sentencias TSJ'!$L62+'Sentencias TSJ'!$M62)=0,"-",'Sentencias TSJ'!M62/('Sentencias TSJ'!$K62+'Sentencias TSJ'!$L62+'Sentencias TSJ'!$M62))</f>
        <v>6.8737607402511572E-2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0.86417322834645671</v>
      </c>
      <c r="C63" s="23">
        <f>IF(('Sentencias TSJ'!$B63+'Sentencias TSJ'!$C63+'Sentencias TSJ'!$D63)=0,"-",'Sentencias TSJ'!C63/('Sentencias TSJ'!$B63+'Sentencias TSJ'!$C63+'Sentencias TSJ'!$D63))</f>
        <v>6.8897637795275593E-2</v>
      </c>
      <c r="D63" s="23">
        <f>IF(('Sentencias TSJ'!$B63+'Sentencias TSJ'!$C63+'Sentencias TSJ'!$D63)=0,"-",'Sentencias TSJ'!D63/('Sentencias TSJ'!$B63+'Sentencias TSJ'!$C63+'Sentencias TSJ'!$D63))</f>
        <v>6.6929133858267723E-2</v>
      </c>
      <c r="E63" s="23">
        <f>+'Sentencias TSJ'!E63/('Sentencias TSJ'!E63+'Sentencias TSJ'!F63+'Sentencias TSJ'!G63)</f>
        <v>0.9285714285714286</v>
      </c>
      <c r="F63" s="23">
        <f>+'Sentencias TSJ'!F63/('Sentencias TSJ'!E63+'Sentencias TSJ'!F63+'Sentencias TSJ'!G63)</f>
        <v>7.1428571428571425E-2</v>
      </c>
      <c r="G63" s="23">
        <f>+'Sentencias TSJ'!G63/('Sentencias TSJ'!E63+'Sentencias TSJ'!F63+'Sentencias TSJ'!G63)</f>
        <v>0</v>
      </c>
      <c r="H63" s="23">
        <f>IF(('Sentencias TSJ'!$H63+'Sentencias TSJ'!$I63+'Sentencias TSJ'!$J63)=0,"-",'Sentencias TSJ'!H63/('Sentencias TSJ'!$H63+'Sentencias TSJ'!$I63+'Sentencias TSJ'!$J63))</f>
        <v>0.82978723404255317</v>
      </c>
      <c r="I63" s="23">
        <f>IF(('Sentencias TSJ'!$H63+'Sentencias TSJ'!$I63+'Sentencias TSJ'!$J63)=0,"-",'Sentencias TSJ'!I63/('Sentencias TSJ'!$H63+'Sentencias TSJ'!$I63+'Sentencias TSJ'!$J63))</f>
        <v>0</v>
      </c>
      <c r="J63" s="23">
        <f>IF(('Sentencias TSJ'!$H63+'Sentencias TSJ'!$I63+'Sentencias TSJ'!$J63)=0,"-",'Sentencias TSJ'!J63/('Sentencias TSJ'!$H63+'Sentencias TSJ'!$I63+'Sentencias TSJ'!$J63))</f>
        <v>0.1702127659574468</v>
      </c>
      <c r="K63" s="23">
        <f>IF(('Sentencias TSJ'!$K63+'Sentencias TSJ'!$L63+'Sentencias TSJ'!$M63)=0,"-",'Sentencias TSJ'!K63/('Sentencias TSJ'!$K63+'Sentencias TSJ'!$L63+'Sentencias TSJ'!$M63))</f>
        <v>0.86291739894551844</v>
      </c>
      <c r="L63" s="23">
        <f>IF(('Sentencias TSJ'!$K63+'Sentencias TSJ'!$L63+'Sentencias TSJ'!$M63)=0,"-",'Sentencias TSJ'!L63/('Sentencias TSJ'!$K63+'Sentencias TSJ'!$L63+'Sentencias TSJ'!$M63))</f>
        <v>6.32688927943761E-2</v>
      </c>
      <c r="M63" s="23">
        <f>IF(('Sentencias TSJ'!$K63+'Sentencias TSJ'!$L63+'Sentencias TSJ'!$M63)=0,"-",'Sentencias TSJ'!M63/('Sentencias TSJ'!$K63+'Sentencias TSJ'!$L63+'Sentencias TSJ'!$M63))</f>
        <v>7.3813708260105443E-2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0.88461538461538458</v>
      </c>
      <c r="C64" s="23">
        <f>IF(('Sentencias TSJ'!$B64+'Sentencias TSJ'!$C64+'Sentencias TSJ'!$D64)=0,"-",'Sentencias TSJ'!C64/('Sentencias TSJ'!$B64+'Sentencias TSJ'!$C64+'Sentencias TSJ'!$D64))</f>
        <v>0.11538461538461539</v>
      </c>
      <c r="D64" s="23">
        <f>IF(('Sentencias TSJ'!$B64+'Sentencias TSJ'!$C64+'Sentencias TSJ'!$D64)=0,"-",'Sentencias TSJ'!D64/('Sentencias TSJ'!$B64+'Sentencias TSJ'!$C64+'Sentencias TSJ'!$D64))</f>
        <v>0</v>
      </c>
      <c r="E64" s="23">
        <f>+'Sentencias TSJ'!E64/('Sentencias TSJ'!E64+'Sentencias TSJ'!F64+'Sentencias TSJ'!G64)</f>
        <v>1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0</v>
      </c>
      <c r="H64" s="23">
        <f>IF(('Sentencias TSJ'!$H64+'Sentencias TSJ'!$I64+'Sentencias TSJ'!$J64)=0,"-",'Sentencias TSJ'!H64/('Sentencias TSJ'!$H64+'Sentencias TSJ'!$I64+'Sentencias TSJ'!$J64))</f>
        <v>0.66666666666666663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0.33333333333333331</v>
      </c>
      <c r="K64" s="23">
        <f>IF(('Sentencias TSJ'!$K64+'Sentencias TSJ'!$L64+'Sentencias TSJ'!$M64)=0,"-",'Sentencias TSJ'!K64/('Sentencias TSJ'!$K64+'Sentencias TSJ'!$L64+'Sentencias TSJ'!$M64))</f>
        <v>0.8666666666666667</v>
      </c>
      <c r="L64" s="23">
        <f>IF(('Sentencias TSJ'!$K64+'Sentencias TSJ'!$L64+'Sentencias TSJ'!$M64)=0,"-",'Sentencias TSJ'!L64/('Sentencias TSJ'!$K64+'Sentencias TSJ'!$L64+'Sentencias TSJ'!$M64))</f>
        <v>0.1</v>
      </c>
      <c r="M64" s="23">
        <f>IF(('Sentencias TSJ'!$K64+'Sentencias TSJ'!$L64+'Sentencias TSJ'!$M64)=0,"-",'Sentencias TSJ'!M64/('Sentencias TSJ'!$K64+'Sentencias TSJ'!$L64+'Sentencias TSJ'!$M64))</f>
        <v>3.3333333333333333E-2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0.83333333333333337</v>
      </c>
      <c r="C65" s="23">
        <f>IF(('Sentencias TSJ'!$B65+'Sentencias TSJ'!$C65+'Sentencias TSJ'!$D65)=0,"-",'Sentencias TSJ'!C65/('Sentencias TSJ'!$B65+'Sentencias TSJ'!$C65+'Sentencias TSJ'!$D65))</f>
        <v>9.166666666666666E-2</v>
      </c>
      <c r="D65" s="23">
        <f>IF(('Sentencias TSJ'!$B65+'Sentencias TSJ'!$C65+'Sentencias TSJ'!$D65)=0,"-",'Sentencias TSJ'!D65/('Sentencias TSJ'!$B65+'Sentencias TSJ'!$C65+'Sentencias TSJ'!$D65))</f>
        <v>7.4999999999999997E-2</v>
      </c>
      <c r="E65" s="23">
        <f>+'Sentencias TSJ'!E65/('Sentencias TSJ'!E65+'Sentencias TSJ'!F65+'Sentencias TSJ'!G65)</f>
        <v>0.75</v>
      </c>
      <c r="F65" s="23">
        <f>+'Sentencias TSJ'!F65/('Sentencias TSJ'!E65+'Sentencias TSJ'!F65+'Sentencias TSJ'!G65)</f>
        <v>0.25</v>
      </c>
      <c r="G65" s="23">
        <f>+'Sentencias TSJ'!G65/('Sentencias TSJ'!E65+'Sentencias TSJ'!F65+'Sentencias TSJ'!G65)</f>
        <v>0</v>
      </c>
      <c r="H65" s="23">
        <f>IF(('Sentencias TSJ'!$H65+'Sentencias TSJ'!$I65+'Sentencias TSJ'!$J65)=0,"-",'Sentencias TSJ'!H65/('Sentencias TSJ'!$H65+'Sentencias TSJ'!$I65+'Sentencias TSJ'!$J65))</f>
        <v>0.88888888888888884</v>
      </c>
      <c r="I65" s="23">
        <f>IF(('Sentencias TSJ'!$H65+'Sentencias TSJ'!$I65+'Sentencias TSJ'!$J65)=0,"-",'Sentencias TSJ'!I65/('Sentencias TSJ'!$H65+'Sentencias TSJ'!$I65+'Sentencias TSJ'!$J65))</f>
        <v>0</v>
      </c>
      <c r="J65" s="23">
        <f>IF(('Sentencias TSJ'!$H65+'Sentencias TSJ'!$I65+'Sentencias TSJ'!$J65)=0,"-",'Sentencias TSJ'!J65/('Sentencias TSJ'!$H65+'Sentencias TSJ'!$I65+'Sentencias TSJ'!$J65))</f>
        <v>0.1111111111111111</v>
      </c>
      <c r="K65" s="23">
        <f>IF(('Sentencias TSJ'!$K65+'Sentencias TSJ'!$L65+'Sentencias TSJ'!$M65)=0,"-",'Sentencias TSJ'!K65/('Sentencias TSJ'!$K65+'Sentencias TSJ'!$L65+'Sentencias TSJ'!$M65))</f>
        <v>0.83458646616541354</v>
      </c>
      <c r="L65" s="23">
        <f>IF(('Sentencias TSJ'!$K65+'Sentencias TSJ'!$L65+'Sentencias TSJ'!$M65)=0,"-",'Sentencias TSJ'!L65/('Sentencias TSJ'!$K65+'Sentencias TSJ'!$L65+'Sentencias TSJ'!$M65))</f>
        <v>9.0225563909774431E-2</v>
      </c>
      <c r="M65" s="23">
        <f>IF(('Sentencias TSJ'!$K65+'Sentencias TSJ'!$L65+'Sentencias TSJ'!$M65)=0,"-",'Sentencias TSJ'!M65/('Sentencias TSJ'!$K65+'Sentencias TSJ'!$L65+'Sentencias TSJ'!$M65))</f>
        <v>7.5187969924812026E-2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0.93459915611814348</v>
      </c>
      <c r="C66" s="23">
        <f>IF(('Sentencias TSJ'!$B66+'Sentencias TSJ'!$C66+'Sentencias TSJ'!$D66)=0,"-",'Sentencias TSJ'!C66/('Sentencias TSJ'!$B66+'Sentencias TSJ'!$C66+'Sentencias TSJ'!$D66))</f>
        <v>2.3206751054852322E-2</v>
      </c>
      <c r="D66" s="23">
        <f>IF(('Sentencias TSJ'!$B66+'Sentencias TSJ'!$C66+'Sentencias TSJ'!$D66)=0,"-",'Sentencias TSJ'!D66/('Sentencias TSJ'!$B66+'Sentencias TSJ'!$C66+'Sentencias TSJ'!$D66))</f>
        <v>4.2194092827004218E-2</v>
      </c>
      <c r="E66" s="23">
        <f>+'Sentencias TSJ'!E66/('Sentencias TSJ'!E66+'Sentencias TSJ'!F66+'Sentencias TSJ'!G66)</f>
        <v>0.96551724137931039</v>
      </c>
      <c r="F66" s="23">
        <f>+'Sentencias TSJ'!F66/('Sentencias TSJ'!E66+'Sentencias TSJ'!F66+'Sentencias TSJ'!G66)</f>
        <v>0</v>
      </c>
      <c r="G66" s="23">
        <f>+'Sentencias TSJ'!G66/('Sentencias TSJ'!E66+'Sentencias TSJ'!F66+'Sentencias TSJ'!G66)</f>
        <v>3.4482758620689655E-2</v>
      </c>
      <c r="H66" s="23">
        <f>IF(('Sentencias TSJ'!$H66+'Sentencias TSJ'!$I66+'Sentencias TSJ'!$J66)=0,"-",'Sentencias TSJ'!H66/('Sentencias TSJ'!$H66+'Sentencias TSJ'!$I66+'Sentencias TSJ'!$J66))</f>
        <v>0.85135135135135132</v>
      </c>
      <c r="I66" s="23">
        <f>IF(('Sentencias TSJ'!$H66+'Sentencias TSJ'!$I66+'Sentencias TSJ'!$J66)=0,"-",'Sentencias TSJ'!I66/('Sentencias TSJ'!$H66+'Sentencias TSJ'!$I66+'Sentencias TSJ'!$J66))</f>
        <v>4.0540540540540543E-2</v>
      </c>
      <c r="J66" s="23">
        <f>IF(('Sentencias TSJ'!$H66+'Sentencias TSJ'!$I66+'Sentencias TSJ'!$J66)=0,"-",'Sentencias TSJ'!J66/('Sentencias TSJ'!$H66+'Sentencias TSJ'!$I66+'Sentencias TSJ'!$J66))</f>
        <v>0.10810810810810811</v>
      </c>
      <c r="K66" s="23">
        <f>IF(('Sentencias TSJ'!$K66+'Sentencias TSJ'!$L66+'Sentencias TSJ'!$M66)=0,"-",'Sentencias TSJ'!K66/('Sentencias TSJ'!$K66+'Sentencias TSJ'!$L66+'Sentencias TSJ'!$M66))</f>
        <v>0.92387543252595161</v>
      </c>
      <c r="L66" s="23">
        <f>IF(('Sentencias TSJ'!$K66+'Sentencias TSJ'!$L66+'Sentencias TSJ'!$M66)=0,"-",'Sentencias TSJ'!L66/('Sentencias TSJ'!$K66+'Sentencias TSJ'!$L66+'Sentencias TSJ'!$M66))</f>
        <v>2.4221453287197232E-2</v>
      </c>
      <c r="M66" s="23">
        <f>IF(('Sentencias TSJ'!$K66+'Sentencias TSJ'!$L66+'Sentencias TSJ'!$M66)=0,"-",'Sentencias TSJ'!M66/('Sentencias TSJ'!$K66+'Sentencias TSJ'!$L66+'Sentencias TSJ'!$M66))</f>
        <v>5.1903114186851208E-2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0.76923076923076927</v>
      </c>
      <c r="C67" s="23">
        <f>IF(('Sentencias TSJ'!$B67+'Sentencias TSJ'!$C67+'Sentencias TSJ'!$D67)=0,"-",'Sentencias TSJ'!C67/('Sentencias TSJ'!$B67+'Sentencias TSJ'!$C67+'Sentencias TSJ'!$D67))</f>
        <v>8.7912087912087919E-2</v>
      </c>
      <c r="D67" s="23">
        <f>IF(('Sentencias TSJ'!$B67+'Sentencias TSJ'!$C67+'Sentencias TSJ'!$D67)=0,"-",'Sentencias TSJ'!D67/('Sentencias TSJ'!$B67+'Sentencias TSJ'!$C67+'Sentencias TSJ'!$D67))</f>
        <v>0.14285714285714285</v>
      </c>
      <c r="E67" s="23">
        <f>+'Sentencias TSJ'!E67/('Sentencias TSJ'!E67+'Sentencias TSJ'!F67+'Sentencias TSJ'!G67)</f>
        <v>0.66666666666666663</v>
      </c>
      <c r="F67" s="23">
        <f>+'Sentencias TSJ'!F67/('Sentencias TSJ'!E67+'Sentencias TSJ'!F67+'Sentencias TSJ'!G67)</f>
        <v>0.16666666666666666</v>
      </c>
      <c r="G67" s="23">
        <f>+'Sentencias TSJ'!G67/('Sentencias TSJ'!E67+'Sentencias TSJ'!F67+'Sentencias TSJ'!G67)</f>
        <v>0.16666666666666666</v>
      </c>
      <c r="H67" s="23">
        <f>IF(('Sentencias TSJ'!$H67+'Sentencias TSJ'!$I67+'Sentencias TSJ'!$J67)=0,"-",'Sentencias TSJ'!H67/('Sentencias TSJ'!$H67+'Sentencias TSJ'!$I67+'Sentencias TSJ'!$J67))</f>
        <v>1</v>
      </c>
      <c r="I67" s="23">
        <f>IF(('Sentencias TSJ'!$H67+'Sentencias TSJ'!$I67+'Sentencias TSJ'!$J67)=0,"-",'Sentencias TSJ'!I67/('Sentencias TSJ'!$H67+'Sentencias TSJ'!$I67+'Sentencias TSJ'!$J67))</f>
        <v>0</v>
      </c>
      <c r="J67" s="23">
        <f>IF(('Sentencias TSJ'!$H67+'Sentencias TSJ'!$I67+'Sentencias TSJ'!$J67)=0,"-",'Sentencias TSJ'!J67/('Sentencias TSJ'!$H67+'Sentencias TSJ'!$I67+'Sentencias TSJ'!$J67))</f>
        <v>0</v>
      </c>
      <c r="K67" s="23">
        <f>IF(('Sentencias TSJ'!$K67+'Sentencias TSJ'!$L67+'Sentencias TSJ'!$M67)=0,"-",'Sentencias TSJ'!K67/('Sentencias TSJ'!$K67+'Sentencias TSJ'!$L67+'Sentencias TSJ'!$M67))</f>
        <v>0.78703703703703709</v>
      </c>
      <c r="L67" s="23">
        <f>IF(('Sentencias TSJ'!$K67+'Sentencias TSJ'!$L67+'Sentencias TSJ'!$M67)=0,"-",'Sentencias TSJ'!L67/('Sentencias TSJ'!$K67+'Sentencias TSJ'!$L67+'Sentencias TSJ'!$M67))</f>
        <v>8.3333333333333329E-2</v>
      </c>
      <c r="M67" s="23">
        <f>IF(('Sentencias TSJ'!$K67+'Sentencias TSJ'!$L67+'Sentencias TSJ'!$M67)=0,"-",'Sentencias TSJ'!M67/('Sentencias TSJ'!$K67+'Sentencias TSJ'!$L67+'Sentencias TSJ'!$M67))</f>
        <v>0.12962962962962962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0.88461538461538458</v>
      </c>
      <c r="C68" s="23">
        <f>IF(('Sentencias TSJ'!$B68+'Sentencias TSJ'!$C68+'Sentencias TSJ'!$D68)=0,"-",'Sentencias TSJ'!C68/('Sentencias TSJ'!$B68+'Sentencias TSJ'!$C68+'Sentencias TSJ'!$D68))</f>
        <v>0</v>
      </c>
      <c r="D68" s="23">
        <f>IF(('Sentencias TSJ'!$B68+'Sentencias TSJ'!$C68+'Sentencias TSJ'!$D68)=0,"-",'Sentencias TSJ'!D68/('Sentencias TSJ'!$B68+'Sentencias TSJ'!$C68+'Sentencias TSJ'!$D68))</f>
        <v>0.11538461538461539</v>
      </c>
      <c r="E68" s="23">
        <f>+'Sentencias TSJ'!E68/('Sentencias TSJ'!E68+'Sentencias TSJ'!F68+'Sentencias TSJ'!G68)</f>
        <v>0.8571428571428571</v>
      </c>
      <c r="F68" s="23">
        <f>+'Sentencias TSJ'!F68/('Sentencias TSJ'!E68+'Sentencias TSJ'!F68+'Sentencias TSJ'!G68)</f>
        <v>0.14285714285714285</v>
      </c>
      <c r="G68" s="23">
        <f>+'Sentencias TSJ'!G68/('Sentencias TSJ'!E68+'Sentencias TSJ'!F68+'Sentencias TSJ'!G68)</f>
        <v>0</v>
      </c>
      <c r="H68" s="23">
        <f>IF(('Sentencias TSJ'!$H68+'Sentencias TSJ'!$I68+'Sentencias TSJ'!$J68)=0,"-",'Sentencias TSJ'!H68/('Sentencias TSJ'!$H68+'Sentencias TSJ'!$I68+'Sentencias TSJ'!$J68))</f>
        <v>1</v>
      </c>
      <c r="I68" s="23">
        <f>IF(('Sentencias TSJ'!$H68+'Sentencias TSJ'!$I68+'Sentencias TSJ'!$J68)=0,"-",'Sentencias TSJ'!I68/('Sentencias TSJ'!$H68+'Sentencias TSJ'!$I68+'Sentencias TSJ'!$J68))</f>
        <v>0</v>
      </c>
      <c r="J68" s="23">
        <f>IF(('Sentencias TSJ'!$H68+'Sentencias TSJ'!$I68+'Sentencias TSJ'!$J68)=0,"-",'Sentencias TSJ'!J68/('Sentencias TSJ'!$H68+'Sentencias TSJ'!$I68+'Sentencias TSJ'!$J68))</f>
        <v>0</v>
      </c>
      <c r="K68" s="23">
        <f>IF(('Sentencias TSJ'!$K68+'Sentencias TSJ'!$L68+'Sentencias TSJ'!$M68)=0,"-",'Sentencias TSJ'!K68/('Sentencias TSJ'!$K68+'Sentencias TSJ'!$L68+'Sentencias TSJ'!$M68))</f>
        <v>0.90243902439024393</v>
      </c>
      <c r="L68" s="23">
        <f>IF(('Sentencias TSJ'!$K68+'Sentencias TSJ'!$L68+'Sentencias TSJ'!$M68)=0,"-",'Sentencias TSJ'!L68/('Sentencias TSJ'!$K68+'Sentencias TSJ'!$L68+'Sentencias TSJ'!$M68))</f>
        <v>2.4390243902439025E-2</v>
      </c>
      <c r="M68" s="23">
        <f>IF(('Sentencias TSJ'!$K68+'Sentencias TSJ'!$L68+'Sentencias TSJ'!$M68)=0,"-",'Sentencias TSJ'!M68/('Sentencias TSJ'!$K68+'Sentencias TSJ'!$L68+'Sentencias TSJ'!$M68))</f>
        <v>7.3170731707317069E-2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0.83098591549295775</v>
      </c>
      <c r="C69" s="23">
        <f>IF(('Sentencias TSJ'!$B69+'Sentencias TSJ'!$C69+'Sentencias TSJ'!$D69)=0,"-",'Sentencias TSJ'!C69/('Sentencias TSJ'!$B69+'Sentencias TSJ'!$C69+'Sentencias TSJ'!$D69))</f>
        <v>8.4507042253521125E-2</v>
      </c>
      <c r="D69" s="23">
        <f>IF(('Sentencias TSJ'!$B69+'Sentencias TSJ'!$C69+'Sentencias TSJ'!$D69)=0,"-",'Sentencias TSJ'!D69/('Sentencias TSJ'!$B69+'Sentencias TSJ'!$C69+'Sentencias TSJ'!$D69))</f>
        <v>8.4507042253521125E-2</v>
      </c>
      <c r="E69" s="23">
        <f>+'Sentencias TSJ'!E69/('Sentencias TSJ'!E69+'Sentencias TSJ'!F69+'Sentencias TSJ'!G69)</f>
        <v>0.77777777777777779</v>
      </c>
      <c r="F69" s="23">
        <f>+'Sentencias TSJ'!F69/('Sentencias TSJ'!E69+'Sentencias TSJ'!F69+'Sentencias TSJ'!G69)</f>
        <v>0.1111111111111111</v>
      </c>
      <c r="G69" s="23">
        <f>+'Sentencias TSJ'!G69/('Sentencias TSJ'!E69+'Sentencias TSJ'!F69+'Sentencias TSJ'!G69)</f>
        <v>0.1111111111111111</v>
      </c>
      <c r="H69" s="23">
        <f>IF(('Sentencias TSJ'!$H69+'Sentencias TSJ'!$I69+'Sentencias TSJ'!$J69)=0,"-",'Sentencias TSJ'!H69/('Sentencias TSJ'!$H69+'Sentencias TSJ'!$I69+'Sentencias TSJ'!$J69))</f>
        <v>0.85</v>
      </c>
      <c r="I69" s="23">
        <f>IF(('Sentencias TSJ'!$H69+'Sentencias TSJ'!$I69+'Sentencias TSJ'!$J69)=0,"-",'Sentencias TSJ'!I69/('Sentencias TSJ'!$H69+'Sentencias TSJ'!$I69+'Sentencias TSJ'!$J69))</f>
        <v>0.05</v>
      </c>
      <c r="J69" s="23">
        <f>IF(('Sentencias TSJ'!$H69+'Sentencias TSJ'!$I69+'Sentencias TSJ'!$J69)=0,"-",'Sentencias TSJ'!J69/('Sentencias TSJ'!$H69+'Sentencias TSJ'!$I69+'Sentencias TSJ'!$J69))</f>
        <v>0.1</v>
      </c>
      <c r="K69" s="23">
        <f>IF(('Sentencias TSJ'!$K69+'Sentencias TSJ'!$L69+'Sentencias TSJ'!$M69)=0,"-",'Sentencias TSJ'!K69/('Sentencias TSJ'!$K69+'Sentencias TSJ'!$L69+'Sentencias TSJ'!$M69))</f>
        <v>0.83</v>
      </c>
      <c r="L69" s="23">
        <f>IF(('Sentencias TSJ'!$K69+'Sentencias TSJ'!$L69+'Sentencias TSJ'!$M69)=0,"-",'Sentencias TSJ'!L69/('Sentencias TSJ'!$K69+'Sentencias TSJ'!$L69+'Sentencias TSJ'!$M69))</f>
        <v>0.08</v>
      </c>
      <c r="M69" s="23">
        <f>IF(('Sentencias TSJ'!$K69+'Sentencias TSJ'!$L69+'Sentencias TSJ'!$M69)=0,"-",'Sentencias TSJ'!M69/('Sentencias TSJ'!$K69+'Sentencias TSJ'!$L69+'Sentencias TSJ'!$M69))</f>
        <v>0.09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0.9375</v>
      </c>
      <c r="C70" s="23">
        <f>IF(('Sentencias TSJ'!$B70+'Sentencias TSJ'!$C70+'Sentencias TSJ'!$D70)=0,"-",'Sentencias TSJ'!C70/('Sentencias TSJ'!$B70+'Sentencias TSJ'!$C70+'Sentencias TSJ'!$D70))</f>
        <v>0</v>
      </c>
      <c r="D70" s="23">
        <f>IF(('Sentencias TSJ'!$B70+'Sentencias TSJ'!$C70+'Sentencias TSJ'!$D70)=0,"-",'Sentencias TSJ'!D70/('Sentencias TSJ'!$B70+'Sentencias TSJ'!$C70+'Sentencias TSJ'!$D70))</f>
        <v>6.25E-2</v>
      </c>
      <c r="E70" s="23">
        <f>+'Sentencias TSJ'!E70/('Sentencias TSJ'!E70+'Sentencias TSJ'!F70+'Sentencias TSJ'!G70)</f>
        <v>1</v>
      </c>
      <c r="F70" s="23">
        <f>+'Sentencias TSJ'!F70/('Sentencias TSJ'!E70+'Sentencias TSJ'!F70+'Sentencias TSJ'!G70)</f>
        <v>0</v>
      </c>
      <c r="G70" s="23">
        <f>+'Sentencias TSJ'!G70/('Sentencias TSJ'!E70+'Sentencias TSJ'!F70+'Sentencias TSJ'!G70)</f>
        <v>0</v>
      </c>
      <c r="H70" s="23">
        <f>IF(('Sentencias TSJ'!$H70+'Sentencias TSJ'!$I70+'Sentencias TSJ'!$J70)=0,"-",'Sentencias TSJ'!H70/('Sentencias TSJ'!$H70+'Sentencias TSJ'!$I70+'Sentencias TSJ'!$J70))</f>
        <v>1</v>
      </c>
      <c r="I70" s="23">
        <f>IF(('Sentencias TSJ'!$H70+'Sentencias TSJ'!$I70+'Sentencias TSJ'!$J70)=0,"-",'Sentencias TSJ'!I70/('Sentencias TSJ'!$H70+'Sentencias TSJ'!$I70+'Sentencias TSJ'!$J70))</f>
        <v>0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0.95454545454545459</v>
      </c>
      <c r="L70" s="23">
        <f>IF(('Sentencias TSJ'!$K70+'Sentencias TSJ'!$L70+'Sentencias TSJ'!$M70)=0,"-",'Sentencias TSJ'!L70/('Sentencias TSJ'!$K70+'Sentencias TSJ'!$L70+'Sentencias TSJ'!$M70))</f>
        <v>0</v>
      </c>
      <c r="M70" s="23">
        <f>IF(('Sentencias TSJ'!$K70+'Sentencias TSJ'!$L70+'Sentencias TSJ'!$M70)=0,"-",'Sentencias TSJ'!M70/('Sentencias TSJ'!$K70+'Sentencias TSJ'!$L70+'Sentencias TSJ'!$M70))</f>
        <v>4.5454545454545456E-2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0.86751121667986275</v>
      </c>
      <c r="C71" s="7">
        <f>IF(('Sentencias TSJ'!$B71+'Sentencias TSJ'!$C71+'Sentencias TSJ'!$D71)=0,"-",'Sentencias TSJ'!C71/('Sentencias TSJ'!$B71+'Sentencias TSJ'!$C71+'Sentencias TSJ'!$D71))</f>
        <v>6.5452626022697288E-2</v>
      </c>
      <c r="D71" s="7">
        <f>IF(('Sentencias TSJ'!$B71+'Sentencias TSJ'!$C71+'Sentencias TSJ'!$D71)=0,"-",'Sentencias TSJ'!D71/('Sentencias TSJ'!$B71+'Sentencias TSJ'!$C71+'Sentencias TSJ'!$D71))</f>
        <v>6.7036157297439961E-2</v>
      </c>
      <c r="E71" s="7">
        <f>+'Sentencias TSJ'!E71/('Sentencias TSJ'!E71+'Sentencias TSJ'!F71+'Sentencias TSJ'!G71)</f>
        <v>0.84615384615384615</v>
      </c>
      <c r="F71" s="7">
        <f>+'Sentencias TSJ'!F71/('Sentencias TSJ'!E71+'Sentencias TSJ'!F71+'Sentencias TSJ'!G71)</f>
        <v>0.08</v>
      </c>
      <c r="G71" s="7">
        <f>+'Sentencias TSJ'!G71/('Sentencias TSJ'!E71+'Sentencias TSJ'!F71+'Sentencias TSJ'!G71)</f>
        <v>7.3846153846153853E-2</v>
      </c>
      <c r="H71" s="7">
        <f>IF(('Sentencias TSJ'!$H71+'Sentencias TSJ'!$I71+'Sentencias TSJ'!$J71)=0,"-",'Sentencias TSJ'!H71/('Sentencias TSJ'!$H71+'Sentencias TSJ'!$I71+'Sentencias TSJ'!$J71))</f>
        <v>0.8571428571428571</v>
      </c>
      <c r="I71" s="7">
        <f>IF(('Sentencias TSJ'!$H71+'Sentencias TSJ'!$I71+'Sentencias TSJ'!$J71)=0,"-",'Sentencias TSJ'!I71/('Sentencias TSJ'!$H71+'Sentencias TSJ'!$I71+'Sentencias TSJ'!$J71))</f>
        <v>6.2980030721966201E-2</v>
      </c>
      <c r="J71" s="7">
        <f>IF(('Sentencias TSJ'!$H71+'Sentencias TSJ'!$I71+'Sentencias TSJ'!$J71)=0,"-",'Sentencias TSJ'!J71/('Sentencias TSJ'!$H71+'Sentencias TSJ'!$I71+'Sentencias TSJ'!$J71))</f>
        <v>7.9877112135176648E-2</v>
      </c>
      <c r="K71" s="7">
        <f>IF(('Sentencias TSJ'!$K71+'Sentencias TSJ'!$L71+'Sentencias TSJ'!$M71)=0,"-",'Sentencias TSJ'!K71/('Sentencias TSJ'!$K71+'Sentencias TSJ'!$L71+'Sentencias TSJ'!$M71))</f>
        <v>0.86445656735207721</v>
      </c>
      <c r="L71" s="7">
        <f>IF(('Sentencias TSJ'!$K71+'Sentencias TSJ'!$L71+'Sentencias TSJ'!$M71)=0,"-",'Sentencias TSJ'!L71/('Sentencias TSJ'!$K71+'Sentencias TSJ'!$L71+'Sentencias TSJ'!$M71))</f>
        <v>6.6093159882501043E-2</v>
      </c>
      <c r="M71" s="7">
        <f>IF(('Sentencias TSJ'!$K71+'Sentencias TSJ'!$L71+'Sentencias TSJ'!$M71)=0,"-",'Sentencias TSJ'!M71/('Sentencias TSJ'!$K71+'Sentencias TSJ'!$L71+'Sentencias TSJ'!$M71))</f>
        <v>6.9450272765421733E-2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3:T32"/>
  <sheetViews>
    <sheetView workbookViewId="0">
      <selection activeCell="N3" sqref="N3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10.5703125" style="1" hidden="1" customWidth="1"/>
    <col min="18" max="18" width="0.28515625" style="1" customWidth="1"/>
    <col min="19" max="16384" width="11.42578125" style="1"/>
  </cols>
  <sheetData>
    <row r="3" spans="1:20" x14ac:dyDescent="0.2">
      <c r="N3" s="37"/>
    </row>
    <row r="4" spans="1:20" ht="14.25" customHeight="1" x14ac:dyDescent="0.2"/>
    <row r="6" spans="1:20" ht="15" customHeight="1" x14ac:dyDescent="0.2">
      <c r="B6" s="35" t="s">
        <v>0</v>
      </c>
      <c r="C6" s="36"/>
      <c r="D6" s="36"/>
      <c r="E6" s="36"/>
      <c r="F6" s="36"/>
      <c r="G6" s="35" t="s">
        <v>1</v>
      </c>
      <c r="H6" s="36"/>
      <c r="I6" s="36"/>
      <c r="J6" s="36"/>
      <c r="K6" s="36"/>
      <c r="L6" s="35" t="s">
        <v>2</v>
      </c>
      <c r="M6" s="36"/>
      <c r="N6" s="36"/>
      <c r="O6" s="36"/>
      <c r="P6" s="36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132</v>
      </c>
      <c r="C8" s="5">
        <v>44</v>
      </c>
      <c r="D8" s="5">
        <v>728</v>
      </c>
      <c r="E8" s="5">
        <v>273</v>
      </c>
      <c r="F8" s="5">
        <f>+B8+C8+D8+E8</f>
        <v>1177</v>
      </c>
      <c r="G8" s="5">
        <v>15</v>
      </c>
      <c r="H8" s="5">
        <v>9</v>
      </c>
      <c r="I8" s="5">
        <v>93</v>
      </c>
      <c r="J8" s="5">
        <v>36</v>
      </c>
      <c r="K8" s="5">
        <f>+G8+H8+I8+J8</f>
        <v>153</v>
      </c>
      <c r="L8" s="5">
        <f>+B8+G8</f>
        <v>147</v>
      </c>
      <c r="M8" s="5">
        <f t="shared" ref="M8:N8" si="0">+C8+H8</f>
        <v>53</v>
      </c>
      <c r="N8" s="5">
        <f t="shared" si="0"/>
        <v>821</v>
      </c>
      <c r="O8" s="5">
        <f>+E8+J8</f>
        <v>309</v>
      </c>
      <c r="P8" s="5">
        <f>+F8+K8</f>
        <v>1330</v>
      </c>
      <c r="Q8" s="5">
        <f>+B8+C8</f>
        <v>176</v>
      </c>
      <c r="R8" s="27">
        <f>+Q8/'Sentencias TSJ'!O8*100000</f>
        <v>2.0318914600525519</v>
      </c>
      <c r="S8" s="23"/>
      <c r="T8" s="23"/>
    </row>
    <row r="9" spans="1:20" ht="15" thickBot="1" x14ac:dyDescent="0.25">
      <c r="A9" s="2" t="s">
        <v>4</v>
      </c>
      <c r="B9" s="5">
        <v>33</v>
      </c>
      <c r="C9" s="5">
        <v>13</v>
      </c>
      <c r="D9" s="5">
        <v>112</v>
      </c>
      <c r="E9" s="5">
        <v>101</v>
      </c>
      <c r="F9" s="5">
        <f t="shared" ref="F9:F24" si="1">+B9+C9+D9+E9</f>
        <v>259</v>
      </c>
      <c r="G9" s="5">
        <v>6</v>
      </c>
      <c r="H9" s="5">
        <v>4</v>
      </c>
      <c r="I9" s="5">
        <v>25</v>
      </c>
      <c r="J9" s="5">
        <v>29</v>
      </c>
      <c r="K9" s="5">
        <f t="shared" ref="K9:K24" si="2">+G9+H9+I9+J9</f>
        <v>64</v>
      </c>
      <c r="L9" s="5">
        <f t="shared" ref="L9:L24" si="3">+B9+G9</f>
        <v>39</v>
      </c>
      <c r="M9" s="5">
        <f t="shared" ref="M9:M24" si="4">+C9+H9</f>
        <v>17</v>
      </c>
      <c r="N9" s="5">
        <f t="shared" ref="N9:N24" si="5">+D9+I9</f>
        <v>137</v>
      </c>
      <c r="O9" s="5">
        <f t="shared" ref="O9:O24" si="6">+E9+J9</f>
        <v>130</v>
      </c>
      <c r="P9" s="5">
        <f t="shared" ref="P9:P24" si="7">+F9+K9</f>
        <v>323</v>
      </c>
      <c r="Q9" s="5">
        <f t="shared" ref="Q9:Q24" si="8">+B9+C9</f>
        <v>46</v>
      </c>
      <c r="R9" s="27">
        <f>+Q9/'Sentencias TSJ'!O9*100000</f>
        <v>3.4708022533051848</v>
      </c>
      <c r="S9" s="23"/>
      <c r="T9" s="23"/>
    </row>
    <row r="10" spans="1:20" ht="15" thickBot="1" x14ac:dyDescent="0.25">
      <c r="A10" s="2" t="s">
        <v>5</v>
      </c>
      <c r="B10" s="5">
        <v>21</v>
      </c>
      <c r="C10" s="5">
        <v>20</v>
      </c>
      <c r="D10" s="5">
        <v>123</v>
      </c>
      <c r="E10" s="5">
        <v>43</v>
      </c>
      <c r="F10" s="5">
        <f t="shared" si="1"/>
        <v>207</v>
      </c>
      <c r="G10" s="5">
        <v>7</v>
      </c>
      <c r="H10" s="5">
        <v>0</v>
      </c>
      <c r="I10" s="5">
        <v>16</v>
      </c>
      <c r="J10" s="5">
        <v>5</v>
      </c>
      <c r="K10" s="5">
        <f t="shared" si="2"/>
        <v>28</v>
      </c>
      <c r="L10" s="5">
        <f t="shared" si="3"/>
        <v>28</v>
      </c>
      <c r="M10" s="5">
        <f t="shared" si="4"/>
        <v>20</v>
      </c>
      <c r="N10" s="5">
        <f t="shared" si="5"/>
        <v>139</v>
      </c>
      <c r="O10" s="5">
        <f t="shared" si="6"/>
        <v>48</v>
      </c>
      <c r="P10" s="5">
        <f t="shared" si="7"/>
        <v>235</v>
      </c>
      <c r="Q10" s="5">
        <f t="shared" si="8"/>
        <v>41</v>
      </c>
      <c r="R10" s="27">
        <f>+Q10/'Sentencias TSJ'!O10*100000</f>
        <v>4.0816367164128584</v>
      </c>
      <c r="S10" s="23"/>
      <c r="T10" s="23"/>
    </row>
    <row r="11" spans="1:20" ht="15" thickBot="1" x14ac:dyDescent="0.25">
      <c r="A11" s="2" t="s">
        <v>6</v>
      </c>
      <c r="B11" s="5">
        <v>63</v>
      </c>
      <c r="C11" s="5">
        <v>29</v>
      </c>
      <c r="D11" s="5">
        <v>152</v>
      </c>
      <c r="E11" s="5">
        <v>90</v>
      </c>
      <c r="F11" s="5">
        <f t="shared" si="1"/>
        <v>334</v>
      </c>
      <c r="G11" s="5">
        <v>5</v>
      </c>
      <c r="H11" s="5">
        <v>2</v>
      </c>
      <c r="I11" s="5">
        <v>29</v>
      </c>
      <c r="J11" s="5">
        <v>5</v>
      </c>
      <c r="K11" s="5">
        <f t="shared" si="2"/>
        <v>41</v>
      </c>
      <c r="L11" s="5">
        <f t="shared" si="3"/>
        <v>68</v>
      </c>
      <c r="M11" s="5">
        <f t="shared" si="4"/>
        <v>31</v>
      </c>
      <c r="N11" s="5">
        <f t="shared" si="5"/>
        <v>181</v>
      </c>
      <c r="O11" s="5">
        <f t="shared" si="6"/>
        <v>95</v>
      </c>
      <c r="P11" s="5">
        <f t="shared" si="7"/>
        <v>375</v>
      </c>
      <c r="Q11" s="5">
        <f t="shared" si="8"/>
        <v>92</v>
      </c>
      <c r="R11" s="27">
        <f>+Q11/'Sentencias TSJ'!O11*100000</f>
        <v>7.8214399270905774</v>
      </c>
      <c r="S11" s="23"/>
      <c r="T11" s="23"/>
    </row>
    <row r="12" spans="1:20" ht="15" thickBot="1" x14ac:dyDescent="0.25">
      <c r="A12" s="2" t="s">
        <v>7</v>
      </c>
      <c r="B12" s="5">
        <v>78</v>
      </c>
      <c r="C12" s="5">
        <v>22</v>
      </c>
      <c r="D12" s="5">
        <v>263</v>
      </c>
      <c r="E12" s="5">
        <v>107</v>
      </c>
      <c r="F12" s="5">
        <f t="shared" si="1"/>
        <v>470</v>
      </c>
      <c r="G12" s="5">
        <v>9</v>
      </c>
      <c r="H12" s="5">
        <v>2</v>
      </c>
      <c r="I12" s="5">
        <v>36</v>
      </c>
      <c r="J12" s="5">
        <v>13</v>
      </c>
      <c r="K12" s="5">
        <f t="shared" si="2"/>
        <v>60</v>
      </c>
      <c r="L12" s="5">
        <f t="shared" si="3"/>
        <v>87</v>
      </c>
      <c r="M12" s="5">
        <f t="shared" si="4"/>
        <v>24</v>
      </c>
      <c r="N12" s="5">
        <f t="shared" si="5"/>
        <v>299</v>
      </c>
      <c r="O12" s="5">
        <f t="shared" si="6"/>
        <v>120</v>
      </c>
      <c r="P12" s="5">
        <f t="shared" si="7"/>
        <v>530</v>
      </c>
      <c r="Q12" s="5">
        <f t="shared" si="8"/>
        <v>100</v>
      </c>
      <c r="R12" s="27">
        <f>+Q12/'Sentencias TSJ'!O12*100000</f>
        <v>4.5947182794434145</v>
      </c>
      <c r="S12" s="23"/>
      <c r="T12" s="23"/>
    </row>
    <row r="13" spans="1:20" ht="15" thickBot="1" x14ac:dyDescent="0.25">
      <c r="A13" s="2" t="s">
        <v>8</v>
      </c>
      <c r="B13" s="5">
        <v>14</v>
      </c>
      <c r="C13" s="5">
        <v>5</v>
      </c>
      <c r="D13" s="5">
        <v>52</v>
      </c>
      <c r="E13" s="5">
        <v>22</v>
      </c>
      <c r="F13" s="5">
        <f t="shared" si="1"/>
        <v>93</v>
      </c>
      <c r="G13" s="5">
        <v>1</v>
      </c>
      <c r="H13" s="5">
        <v>0</v>
      </c>
      <c r="I13" s="5">
        <v>7</v>
      </c>
      <c r="J13" s="5">
        <v>3</v>
      </c>
      <c r="K13" s="5">
        <f t="shared" si="2"/>
        <v>11</v>
      </c>
      <c r="L13" s="5">
        <f t="shared" si="3"/>
        <v>15</v>
      </c>
      <c r="M13" s="5">
        <f t="shared" si="4"/>
        <v>5</v>
      </c>
      <c r="N13" s="5">
        <f t="shared" si="5"/>
        <v>59</v>
      </c>
      <c r="O13" s="5">
        <f t="shared" si="6"/>
        <v>25</v>
      </c>
      <c r="P13" s="5">
        <f t="shared" si="7"/>
        <v>104</v>
      </c>
      <c r="Q13" s="5">
        <f t="shared" si="8"/>
        <v>19</v>
      </c>
      <c r="R13" s="27">
        <f>+Q13/'Sentencias TSJ'!O13*100000</f>
        <v>3.2466311929490006</v>
      </c>
      <c r="S13" s="23"/>
      <c r="T13" s="23"/>
    </row>
    <row r="14" spans="1:20" ht="15" thickBot="1" x14ac:dyDescent="0.25">
      <c r="A14" s="2" t="s">
        <v>9</v>
      </c>
      <c r="B14" s="5">
        <v>56</v>
      </c>
      <c r="C14" s="5">
        <v>10</v>
      </c>
      <c r="D14" s="5">
        <v>223</v>
      </c>
      <c r="E14" s="5">
        <v>65</v>
      </c>
      <c r="F14" s="5">
        <f t="shared" si="1"/>
        <v>354</v>
      </c>
      <c r="G14" s="5">
        <v>4</v>
      </c>
      <c r="H14" s="5">
        <v>4</v>
      </c>
      <c r="I14" s="5">
        <v>37</v>
      </c>
      <c r="J14" s="5">
        <v>6</v>
      </c>
      <c r="K14" s="5">
        <f t="shared" si="2"/>
        <v>51</v>
      </c>
      <c r="L14" s="5">
        <f t="shared" si="3"/>
        <v>60</v>
      </c>
      <c r="M14" s="5">
        <f t="shared" si="4"/>
        <v>14</v>
      </c>
      <c r="N14" s="5">
        <f t="shared" si="5"/>
        <v>260</v>
      </c>
      <c r="O14" s="5">
        <f t="shared" si="6"/>
        <v>71</v>
      </c>
      <c r="P14" s="5">
        <f t="shared" si="7"/>
        <v>405</v>
      </c>
      <c r="Q14" s="5">
        <f t="shared" si="8"/>
        <v>66</v>
      </c>
      <c r="R14" s="27">
        <f>+Q14/'Sentencias TSJ'!O14*100000</f>
        <v>2.7847349269893136</v>
      </c>
      <c r="S14" s="23"/>
      <c r="T14" s="23"/>
    </row>
    <row r="15" spans="1:20" ht="13.5" customHeight="1" thickBot="1" x14ac:dyDescent="0.25">
      <c r="A15" s="2" t="s">
        <v>10</v>
      </c>
      <c r="B15" s="5">
        <v>32</v>
      </c>
      <c r="C15" s="5">
        <v>7</v>
      </c>
      <c r="D15" s="5">
        <v>169</v>
      </c>
      <c r="E15" s="5">
        <v>69</v>
      </c>
      <c r="F15" s="5">
        <f t="shared" si="1"/>
        <v>277</v>
      </c>
      <c r="G15" s="5">
        <v>5</v>
      </c>
      <c r="H15" s="5">
        <v>0</v>
      </c>
      <c r="I15" s="5">
        <v>10</v>
      </c>
      <c r="J15" s="5">
        <v>3</v>
      </c>
      <c r="K15" s="5">
        <f t="shared" si="2"/>
        <v>18</v>
      </c>
      <c r="L15" s="5">
        <f t="shared" si="3"/>
        <v>37</v>
      </c>
      <c r="M15" s="5">
        <f t="shared" si="4"/>
        <v>7</v>
      </c>
      <c r="N15" s="5">
        <f t="shared" si="5"/>
        <v>179</v>
      </c>
      <c r="O15" s="5">
        <f t="shared" si="6"/>
        <v>72</v>
      </c>
      <c r="P15" s="5">
        <f t="shared" si="7"/>
        <v>295</v>
      </c>
      <c r="Q15" s="5">
        <f t="shared" si="8"/>
        <v>39</v>
      </c>
      <c r="R15" s="27">
        <f>+Q15/'Sentencias TSJ'!O15*100000</f>
        <v>1.9004060534267488</v>
      </c>
      <c r="S15" s="23"/>
      <c r="T15" s="23"/>
    </row>
    <row r="16" spans="1:20" ht="15" thickBot="1" x14ac:dyDescent="0.25">
      <c r="A16" s="2" t="s">
        <v>11</v>
      </c>
      <c r="B16" s="5">
        <v>212</v>
      </c>
      <c r="C16" s="5">
        <v>126</v>
      </c>
      <c r="D16" s="5">
        <v>988</v>
      </c>
      <c r="E16" s="5">
        <v>406</v>
      </c>
      <c r="F16" s="5">
        <f t="shared" si="1"/>
        <v>1732</v>
      </c>
      <c r="G16" s="5">
        <v>25</v>
      </c>
      <c r="H16" s="5">
        <v>21</v>
      </c>
      <c r="I16" s="5">
        <v>150</v>
      </c>
      <c r="J16" s="5">
        <v>60</v>
      </c>
      <c r="K16" s="5">
        <f t="shared" si="2"/>
        <v>256</v>
      </c>
      <c r="L16" s="5">
        <f t="shared" si="3"/>
        <v>237</v>
      </c>
      <c r="M16" s="5">
        <f t="shared" si="4"/>
        <v>147</v>
      </c>
      <c r="N16" s="5">
        <f t="shared" si="5"/>
        <v>1138</v>
      </c>
      <c r="O16" s="5">
        <f t="shared" si="6"/>
        <v>466</v>
      </c>
      <c r="P16" s="5">
        <f t="shared" si="7"/>
        <v>1988</v>
      </c>
      <c r="Q16" s="5">
        <f t="shared" si="8"/>
        <v>338</v>
      </c>
      <c r="R16" s="27">
        <f>+Q16/'Sentencias TSJ'!O16*100000</f>
        <v>4.3426299018077419</v>
      </c>
      <c r="S16" s="23"/>
      <c r="T16" s="23"/>
    </row>
    <row r="17" spans="1:20" ht="15" thickBot="1" x14ac:dyDescent="0.25">
      <c r="A17" s="2" t="s">
        <v>24</v>
      </c>
      <c r="B17" s="5">
        <v>126</v>
      </c>
      <c r="C17" s="5">
        <v>49</v>
      </c>
      <c r="D17" s="5">
        <v>590</v>
      </c>
      <c r="E17" s="5">
        <v>241</v>
      </c>
      <c r="F17" s="5">
        <f t="shared" si="1"/>
        <v>1006</v>
      </c>
      <c r="G17" s="5">
        <v>7</v>
      </c>
      <c r="H17" s="5">
        <v>8</v>
      </c>
      <c r="I17" s="5">
        <v>48</v>
      </c>
      <c r="J17" s="5">
        <v>11</v>
      </c>
      <c r="K17" s="5">
        <f t="shared" si="2"/>
        <v>74</v>
      </c>
      <c r="L17" s="5">
        <f t="shared" si="3"/>
        <v>133</v>
      </c>
      <c r="M17" s="5">
        <f t="shared" si="4"/>
        <v>57</v>
      </c>
      <c r="N17" s="5">
        <f t="shared" si="5"/>
        <v>638</v>
      </c>
      <c r="O17" s="5">
        <f t="shared" si="6"/>
        <v>252</v>
      </c>
      <c r="P17" s="5">
        <f t="shared" si="7"/>
        <v>1080</v>
      </c>
      <c r="Q17" s="5">
        <f t="shared" si="8"/>
        <v>175</v>
      </c>
      <c r="R17" s="27">
        <f>+Q17/'Sentencias TSJ'!O17*100000</f>
        <v>3.4375473276605293</v>
      </c>
      <c r="S17" s="23"/>
      <c r="T17" s="23"/>
    </row>
    <row r="18" spans="1:20" ht="15" thickBot="1" x14ac:dyDescent="0.25">
      <c r="A18" s="2" t="s">
        <v>12</v>
      </c>
      <c r="B18" s="5">
        <v>18</v>
      </c>
      <c r="C18" s="5">
        <v>2</v>
      </c>
      <c r="D18" s="5">
        <v>44</v>
      </c>
      <c r="E18" s="5">
        <v>15</v>
      </c>
      <c r="F18" s="5">
        <f t="shared" si="1"/>
        <v>79</v>
      </c>
      <c r="G18" s="5">
        <v>2</v>
      </c>
      <c r="H18" s="5">
        <v>1</v>
      </c>
      <c r="I18" s="5">
        <v>9</v>
      </c>
      <c r="J18" s="5">
        <v>3</v>
      </c>
      <c r="K18" s="5">
        <f t="shared" si="2"/>
        <v>15</v>
      </c>
      <c r="L18" s="5">
        <f t="shared" si="3"/>
        <v>20</v>
      </c>
      <c r="M18" s="5">
        <f t="shared" si="4"/>
        <v>3</v>
      </c>
      <c r="N18" s="5">
        <f t="shared" si="5"/>
        <v>53</v>
      </c>
      <c r="O18" s="5">
        <f t="shared" si="6"/>
        <v>18</v>
      </c>
      <c r="P18" s="5">
        <f t="shared" si="7"/>
        <v>94</v>
      </c>
      <c r="Q18" s="5">
        <f t="shared" si="8"/>
        <v>20</v>
      </c>
      <c r="R18" s="27">
        <f>+Q18/'Sentencias TSJ'!O18*100000</f>
        <v>1.8970922318815835</v>
      </c>
      <c r="S18" s="23"/>
      <c r="T18" s="23"/>
    </row>
    <row r="19" spans="1:20" ht="15" thickBot="1" x14ac:dyDescent="0.25">
      <c r="A19" s="2" t="s">
        <v>13</v>
      </c>
      <c r="B19" s="5">
        <v>54</v>
      </c>
      <c r="C19" s="5">
        <v>11</v>
      </c>
      <c r="D19" s="5">
        <v>197</v>
      </c>
      <c r="E19" s="5">
        <v>58</v>
      </c>
      <c r="F19" s="5">
        <f t="shared" si="1"/>
        <v>320</v>
      </c>
      <c r="G19" s="5">
        <v>6</v>
      </c>
      <c r="H19" s="5">
        <v>4</v>
      </c>
      <c r="I19" s="5">
        <v>28</v>
      </c>
      <c r="J19" s="5">
        <v>11</v>
      </c>
      <c r="K19" s="5">
        <f t="shared" si="2"/>
        <v>49</v>
      </c>
      <c r="L19" s="5">
        <f t="shared" si="3"/>
        <v>60</v>
      </c>
      <c r="M19" s="5">
        <f t="shared" si="4"/>
        <v>15</v>
      </c>
      <c r="N19" s="5">
        <f t="shared" si="5"/>
        <v>225</v>
      </c>
      <c r="O19" s="5">
        <f t="shared" si="6"/>
        <v>69</v>
      </c>
      <c r="P19" s="5">
        <f t="shared" si="7"/>
        <v>369</v>
      </c>
      <c r="Q19" s="5">
        <f t="shared" si="8"/>
        <v>65</v>
      </c>
      <c r="R19" s="27">
        <f>+Q19/'Sentencias TSJ'!O19*100000</f>
        <v>2.4171188538245514</v>
      </c>
      <c r="S19" s="23"/>
      <c r="T19" s="23"/>
    </row>
    <row r="20" spans="1:20" ht="15" thickBot="1" x14ac:dyDescent="0.25">
      <c r="A20" s="2" t="s">
        <v>14</v>
      </c>
      <c r="B20" s="5">
        <v>143</v>
      </c>
      <c r="C20" s="5">
        <v>64</v>
      </c>
      <c r="D20" s="5">
        <v>921</v>
      </c>
      <c r="E20" s="5">
        <v>344</v>
      </c>
      <c r="F20" s="5">
        <f t="shared" si="1"/>
        <v>1472</v>
      </c>
      <c r="G20" s="5">
        <v>17</v>
      </c>
      <c r="H20" s="5">
        <v>10</v>
      </c>
      <c r="I20" s="5">
        <v>82</v>
      </c>
      <c r="J20" s="5">
        <v>32</v>
      </c>
      <c r="K20" s="5">
        <f t="shared" si="2"/>
        <v>141</v>
      </c>
      <c r="L20" s="5">
        <f t="shared" si="3"/>
        <v>160</v>
      </c>
      <c r="M20" s="5">
        <f t="shared" si="4"/>
        <v>74</v>
      </c>
      <c r="N20" s="5">
        <f t="shared" si="5"/>
        <v>1003</v>
      </c>
      <c r="O20" s="5">
        <f t="shared" si="6"/>
        <v>376</v>
      </c>
      <c r="P20" s="5">
        <f t="shared" si="7"/>
        <v>1613</v>
      </c>
      <c r="Q20" s="5">
        <f t="shared" si="8"/>
        <v>207</v>
      </c>
      <c r="R20" s="27">
        <f>+Q20/'Sentencias TSJ'!O20*100000</f>
        <v>3.0691874926606384</v>
      </c>
      <c r="S20" s="23"/>
      <c r="T20" s="23"/>
    </row>
    <row r="21" spans="1:20" ht="15" thickBot="1" x14ac:dyDescent="0.25">
      <c r="A21" s="2" t="s">
        <v>15</v>
      </c>
      <c r="B21" s="5">
        <v>27</v>
      </c>
      <c r="C21" s="5">
        <v>8</v>
      </c>
      <c r="D21" s="5">
        <v>158</v>
      </c>
      <c r="E21" s="5">
        <v>95</v>
      </c>
      <c r="F21" s="5">
        <f t="shared" si="1"/>
        <v>288</v>
      </c>
      <c r="G21" s="5">
        <v>4</v>
      </c>
      <c r="H21" s="5">
        <v>2</v>
      </c>
      <c r="I21" s="5">
        <v>7</v>
      </c>
      <c r="J21" s="5">
        <v>10</v>
      </c>
      <c r="K21" s="5">
        <f t="shared" si="2"/>
        <v>23</v>
      </c>
      <c r="L21" s="5">
        <f t="shared" si="3"/>
        <v>31</v>
      </c>
      <c r="M21" s="5">
        <f t="shared" si="4"/>
        <v>10</v>
      </c>
      <c r="N21" s="5">
        <f t="shared" si="5"/>
        <v>165</v>
      </c>
      <c r="O21" s="5">
        <f t="shared" si="6"/>
        <v>105</v>
      </c>
      <c r="P21" s="5">
        <f t="shared" si="7"/>
        <v>311</v>
      </c>
      <c r="Q21" s="5">
        <f t="shared" si="8"/>
        <v>35</v>
      </c>
      <c r="R21" s="27">
        <f>+Q21/'Sentencias TSJ'!O21*100000</f>
        <v>2.2854321980829795</v>
      </c>
      <c r="S21" s="23"/>
      <c r="T21" s="23"/>
    </row>
    <row r="22" spans="1:20" ht="15" thickBot="1" x14ac:dyDescent="0.25">
      <c r="A22" s="2" t="s">
        <v>16</v>
      </c>
      <c r="B22" s="5">
        <v>20</v>
      </c>
      <c r="C22" s="5">
        <v>2</v>
      </c>
      <c r="D22" s="5">
        <v>43</v>
      </c>
      <c r="E22" s="5">
        <v>12</v>
      </c>
      <c r="F22" s="5">
        <f t="shared" si="1"/>
        <v>77</v>
      </c>
      <c r="G22" s="5">
        <v>2</v>
      </c>
      <c r="H22" s="5">
        <v>1</v>
      </c>
      <c r="I22" s="5">
        <v>6</v>
      </c>
      <c r="J22" s="5">
        <v>0</v>
      </c>
      <c r="K22" s="5">
        <f t="shared" si="2"/>
        <v>9</v>
      </c>
      <c r="L22" s="5">
        <f t="shared" si="3"/>
        <v>22</v>
      </c>
      <c r="M22" s="5">
        <f t="shared" si="4"/>
        <v>3</v>
      </c>
      <c r="N22" s="5">
        <f t="shared" si="5"/>
        <v>49</v>
      </c>
      <c r="O22" s="5">
        <f t="shared" si="6"/>
        <v>12</v>
      </c>
      <c r="P22" s="5">
        <f t="shared" si="7"/>
        <v>86</v>
      </c>
      <c r="Q22" s="5">
        <f t="shared" si="8"/>
        <v>22</v>
      </c>
      <c r="R22" s="27">
        <f>+Q22/'Sentencias TSJ'!O22*100000</f>
        <v>3.3151902015032877</v>
      </c>
      <c r="S22" s="23"/>
      <c r="T22" s="23"/>
    </row>
    <row r="23" spans="1:20" ht="15" thickBot="1" x14ac:dyDescent="0.25">
      <c r="A23" s="2" t="s">
        <v>17</v>
      </c>
      <c r="B23" s="5">
        <v>23</v>
      </c>
      <c r="C23" s="5">
        <v>14</v>
      </c>
      <c r="D23" s="5">
        <v>115</v>
      </c>
      <c r="E23" s="5">
        <v>52</v>
      </c>
      <c r="F23" s="5">
        <f t="shared" si="1"/>
        <v>204</v>
      </c>
      <c r="G23" s="5">
        <v>8</v>
      </c>
      <c r="H23" s="5">
        <v>2</v>
      </c>
      <c r="I23" s="5">
        <v>33</v>
      </c>
      <c r="J23" s="5">
        <v>6</v>
      </c>
      <c r="K23" s="5">
        <f t="shared" si="2"/>
        <v>49</v>
      </c>
      <c r="L23" s="5">
        <f t="shared" si="3"/>
        <v>31</v>
      </c>
      <c r="M23" s="5">
        <f t="shared" si="4"/>
        <v>16</v>
      </c>
      <c r="N23" s="5">
        <f t="shared" si="5"/>
        <v>148</v>
      </c>
      <c r="O23" s="5">
        <f t="shared" si="6"/>
        <v>58</v>
      </c>
      <c r="P23" s="5">
        <f t="shared" si="7"/>
        <v>253</v>
      </c>
      <c r="Q23" s="5">
        <f t="shared" si="8"/>
        <v>37</v>
      </c>
      <c r="R23" s="27">
        <f>+Q23/'Sentencias TSJ'!O23*100000</f>
        <v>1.6763312448662357</v>
      </c>
      <c r="S23" s="23"/>
      <c r="T23" s="23"/>
    </row>
    <row r="24" spans="1:20" ht="15" thickBot="1" x14ac:dyDescent="0.25">
      <c r="A24" s="2" t="s">
        <v>18</v>
      </c>
      <c r="B24" s="5">
        <v>13</v>
      </c>
      <c r="C24" s="5">
        <v>2</v>
      </c>
      <c r="D24" s="5">
        <v>31</v>
      </c>
      <c r="E24" s="5">
        <v>5</v>
      </c>
      <c r="F24" s="5">
        <f t="shared" si="1"/>
        <v>51</v>
      </c>
      <c r="G24" s="5">
        <v>1</v>
      </c>
      <c r="H24" s="5">
        <v>0</v>
      </c>
      <c r="I24" s="5">
        <v>6</v>
      </c>
      <c r="J24" s="5">
        <v>0</v>
      </c>
      <c r="K24" s="5">
        <f t="shared" si="2"/>
        <v>7</v>
      </c>
      <c r="L24" s="5">
        <f t="shared" si="3"/>
        <v>14</v>
      </c>
      <c r="M24" s="5">
        <f t="shared" si="4"/>
        <v>2</v>
      </c>
      <c r="N24" s="5">
        <f t="shared" si="5"/>
        <v>37</v>
      </c>
      <c r="O24" s="5">
        <f t="shared" si="6"/>
        <v>5</v>
      </c>
      <c r="P24" s="5">
        <f t="shared" si="7"/>
        <v>58</v>
      </c>
      <c r="Q24" s="5">
        <f t="shared" si="8"/>
        <v>15</v>
      </c>
      <c r="R24" s="27">
        <f>+Q24/'Sentencias TSJ'!O24*100000</f>
        <v>4.6950561059204663</v>
      </c>
      <c r="S24" s="23"/>
      <c r="T24" s="23"/>
    </row>
    <row r="25" spans="1:20" ht="15" thickBot="1" x14ac:dyDescent="0.25">
      <c r="A25" s="3" t="s">
        <v>23</v>
      </c>
      <c r="B25" s="6">
        <f>SUM(B8:B24)</f>
        <v>1065</v>
      </c>
      <c r="C25" s="6">
        <f t="shared" ref="C25:R25" si="9">SUM(C8:C24)</f>
        <v>428</v>
      </c>
      <c r="D25" s="6">
        <f t="shared" si="9"/>
        <v>4909</v>
      </c>
      <c r="E25" s="6">
        <f t="shared" si="9"/>
        <v>1998</v>
      </c>
      <c r="F25" s="6">
        <f t="shared" si="9"/>
        <v>8400</v>
      </c>
      <c r="G25" s="6">
        <f t="shared" si="9"/>
        <v>124</v>
      </c>
      <c r="H25" s="6">
        <f t="shared" si="9"/>
        <v>70</v>
      </c>
      <c r="I25" s="6">
        <f t="shared" si="9"/>
        <v>622</v>
      </c>
      <c r="J25" s="6">
        <f t="shared" si="9"/>
        <v>233</v>
      </c>
      <c r="K25" s="6">
        <f t="shared" si="9"/>
        <v>1049</v>
      </c>
      <c r="L25" s="6">
        <f t="shared" si="9"/>
        <v>1189</v>
      </c>
      <c r="M25" s="6">
        <f t="shared" si="9"/>
        <v>498</v>
      </c>
      <c r="N25" s="6">
        <f t="shared" si="9"/>
        <v>5531</v>
      </c>
      <c r="O25" s="6">
        <f t="shared" si="9"/>
        <v>2231</v>
      </c>
      <c r="P25" s="6">
        <f t="shared" si="9"/>
        <v>9449</v>
      </c>
      <c r="Q25" s="6">
        <f t="shared" si="9"/>
        <v>1493</v>
      </c>
      <c r="R25" s="6">
        <f t="shared" si="9"/>
        <v>57.067846367877664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4"/>
    </row>
    <row r="29" spans="1:20" x14ac:dyDescent="0.2">
      <c r="B29" s="23"/>
      <c r="F29" s="23"/>
      <c r="G29" s="23"/>
      <c r="L29" s="24"/>
      <c r="M29" s="24"/>
      <c r="P29" s="14"/>
    </row>
    <row r="30" spans="1:20" x14ac:dyDescent="0.2">
      <c r="B30" s="23"/>
      <c r="F30" s="23"/>
      <c r="G30" s="23"/>
      <c r="L30" s="24"/>
      <c r="M30" s="24"/>
    </row>
    <row r="31" spans="1:20" x14ac:dyDescent="0.2">
      <c r="B31" s="23"/>
      <c r="F31" s="23"/>
      <c r="G31" s="23"/>
    </row>
    <row r="32" spans="1:20" x14ac:dyDescent="0.2">
      <c r="B32" s="23"/>
      <c r="G32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I19" sqref="I19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8"/>
      <c r="C5" s="38"/>
      <c r="D5" s="38"/>
    </row>
    <row r="6" spans="1:16" ht="15" customHeight="1" x14ac:dyDescent="0.25">
      <c r="B6" s="33" t="s">
        <v>62</v>
      </c>
      <c r="C6" s="36"/>
      <c r="D6" s="36"/>
      <c r="E6" s="33" t="s">
        <v>63</v>
      </c>
      <c r="F6" s="36"/>
      <c r="G6" s="36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-0.13218390804597702</v>
      </c>
      <c r="C8" s="26">
        <v>0.21818181818181817</v>
      </c>
      <c r="D8" s="26">
        <v>-0.10652463382157124</v>
      </c>
      <c r="E8" s="26">
        <v>-0.17864619678995114</v>
      </c>
      <c r="F8" s="26">
        <v>-2.5477707006369428E-2</v>
      </c>
      <c r="G8" s="26">
        <v>-0.16352201257861634</v>
      </c>
    </row>
    <row r="9" spans="1:16" ht="15.75" thickBot="1" x14ac:dyDescent="0.3">
      <c r="A9" s="2" t="s">
        <v>4</v>
      </c>
      <c r="B9" s="26">
        <v>-0.05</v>
      </c>
      <c r="C9" s="26">
        <v>1.6</v>
      </c>
      <c r="D9" s="26">
        <v>2.8571428571428571E-2</v>
      </c>
      <c r="E9" s="26">
        <v>-9.4405594405594401E-2</v>
      </c>
      <c r="F9" s="26">
        <v>0.45454545454545453</v>
      </c>
      <c r="G9" s="26">
        <v>-2.1212121212121213E-2</v>
      </c>
    </row>
    <row r="10" spans="1:16" ht="15.75" thickBot="1" x14ac:dyDescent="0.3">
      <c r="A10" s="2" t="s">
        <v>5</v>
      </c>
      <c r="B10" s="26">
        <v>-0.18032786885245902</v>
      </c>
      <c r="C10" s="26">
        <v>-0.5</v>
      </c>
      <c r="D10" s="26">
        <v>-0.22535211267605634</v>
      </c>
      <c r="E10" s="26">
        <v>0.22485207100591717</v>
      </c>
      <c r="F10" s="26">
        <v>0</v>
      </c>
      <c r="G10" s="26">
        <v>0.19289340101522842</v>
      </c>
    </row>
    <row r="11" spans="1:16" ht="15.75" thickBot="1" x14ac:dyDescent="0.3">
      <c r="A11" s="2" t="s">
        <v>6</v>
      </c>
      <c r="B11" s="26">
        <v>0.16666666666666666</v>
      </c>
      <c r="C11" s="26">
        <v>0.125</v>
      </c>
      <c r="D11" s="26">
        <v>0.16477272727272727</v>
      </c>
      <c r="E11" s="26">
        <v>-0.2544642857142857</v>
      </c>
      <c r="F11" s="26">
        <v>2.5000000000000001E-2</v>
      </c>
      <c r="G11" s="26">
        <v>-0.23155737704918034</v>
      </c>
      <c r="O11" s="25"/>
      <c r="P11" s="25"/>
    </row>
    <row r="12" spans="1:16" ht="15.75" thickBot="1" x14ac:dyDescent="0.3">
      <c r="A12" s="2" t="s">
        <v>7</v>
      </c>
      <c r="B12" s="26">
        <v>0.31481481481481483</v>
      </c>
      <c r="C12" s="26">
        <v>0.4</v>
      </c>
      <c r="D12" s="26">
        <v>0.32365145228215769</v>
      </c>
      <c r="E12" s="26">
        <v>-9.7888675623800381E-2</v>
      </c>
      <c r="F12" s="26">
        <v>0.27659574468085107</v>
      </c>
      <c r="G12" s="26">
        <v>-6.6901408450704219E-2</v>
      </c>
      <c r="O12" s="25"/>
      <c r="P12" s="25"/>
    </row>
    <row r="13" spans="1:16" ht="15.75" thickBot="1" x14ac:dyDescent="0.3">
      <c r="A13" s="2" t="s">
        <v>8</v>
      </c>
      <c r="B13" s="26">
        <v>0.28947368421052633</v>
      </c>
      <c r="C13" s="26">
        <v>0</v>
      </c>
      <c r="D13" s="26">
        <v>0.26829268292682928</v>
      </c>
      <c r="E13" s="26">
        <v>-0.35416666666666669</v>
      </c>
      <c r="F13" s="26">
        <v>-0.26666666666666666</v>
      </c>
      <c r="G13" s="26">
        <v>-0.34591194968553457</v>
      </c>
      <c r="O13" s="25"/>
      <c r="P13" s="25"/>
    </row>
    <row r="14" spans="1:16" ht="15.75" thickBot="1" x14ac:dyDescent="0.3">
      <c r="A14" s="2" t="s">
        <v>9</v>
      </c>
      <c r="B14" s="26">
        <v>-0.12871287128712872</v>
      </c>
      <c r="C14" s="26">
        <v>-0.42857142857142855</v>
      </c>
      <c r="D14" s="26">
        <v>-0.16521739130434782</v>
      </c>
      <c r="E14" s="26">
        <v>9.5975232198142413E-2</v>
      </c>
      <c r="F14" s="26">
        <v>0.34210526315789475</v>
      </c>
      <c r="G14" s="26">
        <v>0.12188365650969529</v>
      </c>
      <c r="O14" s="25"/>
      <c r="P14" s="25"/>
    </row>
    <row r="15" spans="1:16" ht="15.75" thickBot="1" x14ac:dyDescent="0.3">
      <c r="A15" s="2" t="s">
        <v>10</v>
      </c>
      <c r="B15" s="26">
        <v>0.42857142857142855</v>
      </c>
      <c r="C15" s="26">
        <v>-0.42857142857142855</v>
      </c>
      <c r="D15" s="26">
        <v>0.38571428571428573</v>
      </c>
      <c r="E15" s="26">
        <v>-0.11501597444089456</v>
      </c>
      <c r="F15" s="26">
        <v>-0.30769230769230771</v>
      </c>
      <c r="G15" s="26">
        <v>-0.12979351032448377</v>
      </c>
      <c r="O15" s="25"/>
      <c r="P15" s="25"/>
    </row>
    <row r="16" spans="1:16" ht="15.75" thickBot="1" x14ac:dyDescent="0.3">
      <c r="A16" s="2" t="s">
        <v>11</v>
      </c>
      <c r="B16" s="26">
        <v>0.17405318291700242</v>
      </c>
      <c r="C16" s="26">
        <v>3.5714285714285712E-2</v>
      </c>
      <c r="D16" s="26">
        <v>0.16528301886792454</v>
      </c>
      <c r="E16" s="26">
        <v>-0.182247403210576</v>
      </c>
      <c r="F16" s="26">
        <v>-7.2463768115942032E-2</v>
      </c>
      <c r="G16" s="26">
        <v>-0.16959064327485379</v>
      </c>
      <c r="O16" s="25"/>
      <c r="P16" s="25"/>
    </row>
    <row r="17" spans="1:16" ht="15.75" thickBot="1" x14ac:dyDescent="0.3">
      <c r="A17" s="2" t="s">
        <v>24</v>
      </c>
      <c r="B17" s="26">
        <v>-1.8115942028985508E-2</v>
      </c>
      <c r="C17" s="26">
        <v>0.14285714285714285</v>
      </c>
      <c r="D17" s="26">
        <v>-1.0344827586206896E-2</v>
      </c>
      <c r="E17" s="26">
        <v>-4.1904761904761903E-2</v>
      </c>
      <c r="F17" s="26">
        <v>-0.27450980392156865</v>
      </c>
      <c r="G17" s="26">
        <v>-6.25E-2</v>
      </c>
      <c r="O17" s="25"/>
      <c r="P17" s="25"/>
    </row>
    <row r="18" spans="1:16" ht="15.75" thickBot="1" x14ac:dyDescent="0.3">
      <c r="A18" s="2" t="s">
        <v>12</v>
      </c>
      <c r="B18" s="26">
        <v>-0.22222222222222221</v>
      </c>
      <c r="C18" s="26">
        <v>-0.8</v>
      </c>
      <c r="D18" s="26">
        <v>-0.34782608695652173</v>
      </c>
      <c r="E18" s="26">
        <v>-5.9523809523809521E-2</v>
      </c>
      <c r="F18" s="26">
        <v>-0.11764705882352941</v>
      </c>
      <c r="G18" s="26">
        <v>-6.9306930693069313E-2</v>
      </c>
      <c r="O18" s="25"/>
      <c r="P18" s="25"/>
    </row>
    <row r="19" spans="1:16" ht="15.75" thickBot="1" x14ac:dyDescent="0.3">
      <c r="A19" s="2" t="s">
        <v>13</v>
      </c>
      <c r="B19" s="26">
        <v>6.25E-2</v>
      </c>
      <c r="C19" s="26">
        <v>0.25</v>
      </c>
      <c r="D19" s="26">
        <v>8.0645161290322578E-2</v>
      </c>
      <c r="E19" s="26">
        <v>-8.3094555873925502E-2</v>
      </c>
      <c r="F19" s="26">
        <v>-0.125</v>
      </c>
      <c r="G19" s="26">
        <v>-8.8888888888888892E-2</v>
      </c>
      <c r="O19" s="25"/>
      <c r="P19" s="25"/>
    </row>
    <row r="20" spans="1:16" ht="15.75" thickBot="1" x14ac:dyDescent="0.3">
      <c r="A20" s="2" t="s">
        <v>14</v>
      </c>
      <c r="B20" s="26">
        <v>-0.20434782608695654</v>
      </c>
      <c r="C20" s="26">
        <v>-0.4576271186440678</v>
      </c>
      <c r="D20" s="26">
        <v>-0.22429906542056074</v>
      </c>
      <c r="E20" s="26">
        <v>-0.13716295427901523</v>
      </c>
      <c r="F20" s="26">
        <v>-2.0833333333333332E-2</v>
      </c>
      <c r="G20" s="26">
        <v>-0.1281081081081081</v>
      </c>
      <c r="O20" s="25"/>
      <c r="P20" s="25"/>
    </row>
    <row r="21" spans="1:16" ht="15.75" thickBot="1" x14ac:dyDescent="0.3">
      <c r="A21" s="2" t="s">
        <v>15</v>
      </c>
      <c r="B21" s="26">
        <v>-0.23134328358208955</v>
      </c>
      <c r="C21" s="26">
        <v>-0.5</v>
      </c>
      <c r="D21" s="26">
        <v>-0.25</v>
      </c>
      <c r="E21" s="26">
        <v>-5.2631578947368418E-2</v>
      </c>
      <c r="F21" s="26">
        <v>0</v>
      </c>
      <c r="G21" s="26">
        <v>-4.8929663608562692E-2</v>
      </c>
      <c r="O21" s="25"/>
      <c r="P21" s="25"/>
    </row>
    <row r="22" spans="1:16" ht="15.75" thickBot="1" x14ac:dyDescent="0.3">
      <c r="A22" s="2" t="s">
        <v>16</v>
      </c>
      <c r="B22" s="26">
        <v>0.11428571428571428</v>
      </c>
      <c r="C22" s="26">
        <v>-0.33333333333333331</v>
      </c>
      <c r="D22" s="26">
        <v>7.8947368421052627E-2</v>
      </c>
      <c r="E22" s="26">
        <v>-2.5316455696202531E-2</v>
      </c>
      <c r="F22" s="26">
        <v>-0.25</v>
      </c>
      <c r="G22" s="26">
        <v>-5.4945054945054944E-2</v>
      </c>
      <c r="O22" s="25"/>
      <c r="P22" s="25"/>
    </row>
    <row r="23" spans="1:16" ht="15.75" thickBot="1" x14ac:dyDescent="0.3">
      <c r="A23" s="2" t="s">
        <v>17</v>
      </c>
      <c r="B23" s="26">
        <v>-0.26190476190476192</v>
      </c>
      <c r="C23" s="26">
        <v>-0.35714285714285715</v>
      </c>
      <c r="D23" s="26">
        <v>-0.27142857142857141</v>
      </c>
      <c r="E23" s="26">
        <v>-8.520179372197309E-2</v>
      </c>
      <c r="F23" s="26">
        <v>0.11363636363636363</v>
      </c>
      <c r="G23" s="26">
        <v>-5.2434456928838954E-2</v>
      </c>
      <c r="O23" s="25"/>
      <c r="P23" s="25"/>
    </row>
    <row r="24" spans="1:16" ht="15.75" thickBot="1" x14ac:dyDescent="0.3">
      <c r="A24" s="2" t="s">
        <v>18</v>
      </c>
      <c r="B24" s="26">
        <v>0.5</v>
      </c>
      <c r="C24" s="26">
        <v>0</v>
      </c>
      <c r="D24" s="26">
        <v>0.46666666666666667</v>
      </c>
      <c r="E24" s="26">
        <v>-1.9230769230769232E-2</v>
      </c>
      <c r="F24" s="26">
        <v>-0.125</v>
      </c>
      <c r="G24" s="26">
        <v>-3.3333333333333333E-2</v>
      </c>
      <c r="O24" s="25"/>
      <c r="P24" s="25"/>
    </row>
    <row r="25" spans="1:16" ht="15.75" thickBot="1" x14ac:dyDescent="0.3">
      <c r="A25" s="3" t="s">
        <v>23</v>
      </c>
      <c r="B25" s="7">
        <v>1.2126656186840333E-2</v>
      </c>
      <c r="C25" s="7">
        <v>-5.459770114942529E-2</v>
      </c>
      <c r="D25" s="7">
        <v>7.2901478858571128E-3</v>
      </c>
      <c r="E25" s="7">
        <v>-0.12518225369714642</v>
      </c>
      <c r="F25" s="7">
        <v>-2.5998142989786442E-2</v>
      </c>
      <c r="G25" s="7">
        <v>-0.11517932390673284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2023-04-25T11:38:43Z</dcterms:modified>
</cp:coreProperties>
</file>